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9510"/>
  </bookViews>
  <sheets>
    <sheet name="Definitions" sheetId="2" r:id="rId1"/>
    <sheet name="Instructions" sheetId="4" r:id="rId2"/>
    <sheet name="Construction less than $500K" sheetId="1" r:id="rId3"/>
    <sheet name="Construction more than $500K" sheetId="5" r:id="rId4"/>
    <sheet name="Non-construction - purchase" sheetId="6" r:id="rId5"/>
  </sheets>
  <definedNames>
    <definedName name="_xlnm.Print_Area" localSheetId="0">Definitions!$A$1:$B$19</definedName>
    <definedName name="_xlnm.Print_Area" localSheetId="1">Instructions!$A$1:$B$9</definedName>
  </definedNames>
  <calcPr calcId="152511"/>
</workbook>
</file>

<file path=xl/calcChain.xml><?xml version="1.0" encoding="utf-8"?>
<calcChain xmlns="http://schemas.openxmlformats.org/spreadsheetml/2006/main">
  <c r="H11" i="6" l="1"/>
  <c r="H12" i="6"/>
  <c r="H13" i="6"/>
  <c r="G11" i="6"/>
  <c r="G12" i="6"/>
  <c r="G13" i="6"/>
  <c r="F11" i="6"/>
  <c r="F12" i="6"/>
  <c r="F13" i="6"/>
  <c r="E13" i="6"/>
  <c r="E12" i="6"/>
  <c r="D11" i="1"/>
  <c r="D11" i="5"/>
  <c r="D20" i="5" l="1"/>
  <c r="D19" i="5"/>
  <c r="D18" i="5"/>
  <c r="D14" i="5"/>
  <c r="D13" i="5"/>
  <c r="D12" i="5"/>
  <c r="E19" i="5" l="1"/>
  <c r="E16" i="5"/>
  <c r="E10" i="6" l="1"/>
  <c r="G10" i="6" s="1"/>
  <c r="H10" i="6" s="1"/>
  <c r="G5" i="6"/>
  <c r="G5" i="1"/>
  <c r="G5" i="5"/>
  <c r="F14" i="5"/>
  <c r="F18" i="5"/>
  <c r="F12" i="5"/>
  <c r="E20" i="5"/>
  <c r="G20" i="5" s="1"/>
  <c r="H20" i="5" s="1"/>
  <c r="G19" i="5"/>
  <c r="G18" i="5"/>
  <c r="E18" i="5"/>
  <c r="G17" i="5"/>
  <c r="H17" i="5" s="1"/>
  <c r="E17" i="5"/>
  <c r="F17" i="5" s="1"/>
  <c r="G16" i="5"/>
  <c r="H16" i="5" s="1"/>
  <c r="F16" i="5"/>
  <c r="G15" i="5"/>
  <c r="H15" i="5" s="1"/>
  <c r="E15" i="5"/>
  <c r="F15" i="5" s="1"/>
  <c r="G14" i="5"/>
  <c r="E14" i="5"/>
  <c r="G13" i="5"/>
  <c r="E13" i="5"/>
  <c r="G12" i="5"/>
  <c r="E12" i="5"/>
  <c r="G11" i="5"/>
  <c r="E11" i="5"/>
  <c r="G10" i="5"/>
  <c r="H10" i="5" s="1"/>
  <c r="E10" i="5"/>
  <c r="F10" i="5" s="1"/>
  <c r="E15" i="1"/>
  <c r="G15" i="1" s="1"/>
  <c r="H15" i="1" s="1"/>
  <c r="E11" i="1"/>
  <c r="G11" i="1" s="1"/>
  <c r="E12" i="1"/>
  <c r="F12" i="1" s="1"/>
  <c r="E13" i="1"/>
  <c r="G13" i="1" s="1"/>
  <c r="H13" i="1" s="1"/>
  <c r="E14" i="1"/>
  <c r="E16" i="1"/>
  <c r="F16" i="1" s="1"/>
  <c r="E17" i="1"/>
  <c r="F17" i="1" s="1"/>
  <c r="E18" i="1"/>
  <c r="F18" i="1" s="1"/>
  <c r="E19" i="1"/>
  <c r="E20" i="1"/>
  <c r="E10" i="1"/>
  <c r="G10" i="1"/>
  <c r="H10" i="1" s="1"/>
  <c r="D19" i="1"/>
  <c r="F19" i="1" s="1"/>
  <c r="H19" i="5" l="1"/>
  <c r="H14" i="5"/>
  <c r="G17" i="6"/>
  <c r="C17" i="6"/>
  <c r="F10" i="6"/>
  <c r="E17" i="6" s="1"/>
  <c r="F13" i="5"/>
  <c r="H13" i="5"/>
  <c r="H18" i="5"/>
  <c r="C24" i="5"/>
  <c r="H12" i="5"/>
  <c r="H11" i="5"/>
  <c r="F19" i="5"/>
  <c r="F20" i="5"/>
  <c r="F11" i="5"/>
  <c r="G17" i="1"/>
  <c r="H17" i="1" s="1"/>
  <c r="F15" i="1"/>
  <c r="C24" i="1"/>
  <c r="F13" i="1"/>
  <c r="G16" i="1"/>
  <c r="H16" i="1" s="1"/>
  <c r="H11" i="1"/>
  <c r="F11" i="1"/>
  <c r="F14" i="1"/>
  <c r="G14" i="1"/>
  <c r="H14" i="1" s="1"/>
  <c r="F10" i="1"/>
  <c r="G20" i="1"/>
  <c r="H20" i="1" s="1"/>
  <c r="F20" i="1"/>
  <c r="G12" i="1"/>
  <c r="H12" i="1" s="1"/>
  <c r="G18" i="1"/>
  <c r="H18" i="1" s="1"/>
  <c r="E24" i="5" l="1"/>
  <c r="G24" i="5"/>
  <c r="E24" i="1"/>
  <c r="G19" i="1"/>
  <c r="H19" i="1" s="1"/>
  <c r="G24" i="1" s="1"/>
</calcChain>
</file>

<file path=xl/sharedStrings.xml><?xml version="1.0" encoding="utf-8"?>
<sst xmlns="http://schemas.openxmlformats.org/spreadsheetml/2006/main" count="161" uniqueCount="86">
  <si>
    <t>Project Estimating Worksheet</t>
  </si>
  <si>
    <t>For Small Construction Projects</t>
  </si>
  <si>
    <t>PE</t>
  </si>
  <si>
    <t>PC</t>
  </si>
  <si>
    <t>PL</t>
  </si>
  <si>
    <t>RW</t>
  </si>
  <si>
    <t>LP</t>
  </si>
  <si>
    <t>UT</t>
  </si>
  <si>
    <t>CE</t>
  </si>
  <si>
    <t>CC</t>
  </si>
  <si>
    <t>Costs for a consultant for inspections during construction</t>
  </si>
  <si>
    <t>CL</t>
  </si>
  <si>
    <t>LHTAC oversight and resident engineer meeting attendance, discussions, change orders, closeout, invoices, etc.</t>
  </si>
  <si>
    <t>Definitions of project phases</t>
  </si>
  <si>
    <t>CN</t>
  </si>
  <si>
    <t xml:space="preserve">Costs for the consultant to design the project. </t>
  </si>
  <si>
    <t>Instructions</t>
  </si>
  <si>
    <t>The minimum local match varies, depending on the funding source. The typical local match rate is 7.34%. Please contact COMPASS staff to verify.</t>
  </si>
  <si>
    <t>Initial sponsor cash match payment is due prior to execution of the SLA and counts toward the local cash match. Please contact COMPASS staff if you have questions.</t>
  </si>
  <si>
    <t>Infrastructure Project (less than $500,000)</t>
  </si>
  <si>
    <t>Phase Code</t>
  </si>
  <si>
    <t>Description (include amounts for federal-aid items only)</t>
  </si>
  <si>
    <t>Project Totals</t>
  </si>
  <si>
    <t>Percentages</t>
  </si>
  <si>
    <r>
      <rPr>
        <b/>
        <sz val="9"/>
        <color theme="1"/>
        <rFont val="Verdana"/>
        <family val="2"/>
      </rPr>
      <t xml:space="preserve">Preliminary Construction Estimate (PCE)    </t>
    </r>
    <r>
      <rPr>
        <sz val="9"/>
        <color theme="1"/>
        <rFont val="Verdana"/>
        <family val="2"/>
      </rPr>
      <t xml:space="preserve">                                         </t>
    </r>
    <r>
      <rPr>
        <i/>
        <sz val="9"/>
        <color theme="1"/>
        <rFont val="Verdana"/>
        <family val="2"/>
      </rPr>
      <t>(Enter the estimated cost of construction only)</t>
    </r>
  </si>
  <si>
    <r>
      <t xml:space="preserve">Construction Engineering (ITD)                                                </t>
    </r>
    <r>
      <rPr>
        <i/>
        <sz val="9"/>
        <color theme="1"/>
        <rFont val="Verdana"/>
        <family val="2"/>
      </rPr>
      <t>(standard amount)</t>
    </r>
  </si>
  <si>
    <t>Standard</t>
  </si>
  <si>
    <r>
      <rPr>
        <b/>
        <sz val="9"/>
        <color theme="1"/>
        <rFont val="Verdana"/>
        <family val="2"/>
      </rPr>
      <t xml:space="preserve">Preliminary Engineering (ITD)      </t>
    </r>
    <r>
      <rPr>
        <sz val="9"/>
        <color theme="1"/>
        <rFont val="Verdana"/>
        <family val="2"/>
      </rPr>
      <t xml:space="preserve">                                                        </t>
    </r>
    <r>
      <rPr>
        <i/>
        <sz val="9"/>
        <color theme="1"/>
        <rFont val="Verdana"/>
        <family val="2"/>
      </rPr>
      <t>(standard amount)</t>
    </r>
  </si>
  <si>
    <r>
      <rPr>
        <b/>
        <sz val="9"/>
        <color theme="1"/>
        <rFont val="Verdana"/>
        <family val="2"/>
      </rPr>
      <t>Preliminary Engineering (LHTAC)</t>
    </r>
    <r>
      <rPr>
        <sz val="9"/>
        <color theme="1"/>
        <rFont val="Verdana"/>
        <family val="2"/>
      </rPr>
      <t xml:space="preserve">                                                           </t>
    </r>
    <r>
      <rPr>
        <i/>
        <sz val="9"/>
        <color theme="1"/>
        <rFont val="Verdana"/>
        <family val="2"/>
      </rPr>
      <t>(standard amount)</t>
    </r>
  </si>
  <si>
    <t>Local Portion</t>
  </si>
  <si>
    <t>Local Cash Match</t>
  </si>
  <si>
    <t xml:space="preserve">Proposed Local Match Percentage </t>
  </si>
  <si>
    <t xml:space="preserve">Federal Portion </t>
  </si>
  <si>
    <t>Proposed Federal Percentage</t>
  </si>
  <si>
    <t>Federal Amount Requested</t>
  </si>
  <si>
    <r>
      <t xml:space="preserve">Land Purchase                                                                         </t>
    </r>
    <r>
      <rPr>
        <i/>
        <sz val="9"/>
        <color theme="1"/>
        <rFont val="Verdana"/>
        <family val="2"/>
      </rPr>
      <t>(estimated amount for land purchase)</t>
    </r>
  </si>
  <si>
    <t>Proposed Funding Match Rates</t>
  </si>
  <si>
    <r>
      <t xml:space="preserve">Utilities                                                                                           </t>
    </r>
    <r>
      <rPr>
        <i/>
        <sz val="9"/>
        <color theme="1"/>
        <rFont val="Verdana"/>
        <family val="2"/>
      </rPr>
      <t>(amount for moving/improving utilities)</t>
    </r>
  </si>
  <si>
    <t>Total Project Estimate</t>
  </si>
  <si>
    <t>Total Local Portion</t>
  </si>
  <si>
    <t>Total Federal Portion</t>
  </si>
  <si>
    <r>
      <t xml:space="preserve">Construction Engineering (LHTAC)                                                  </t>
    </r>
    <r>
      <rPr>
        <i/>
        <sz val="9"/>
        <color theme="1"/>
        <rFont val="Verdana"/>
        <family val="2"/>
      </rPr>
      <t xml:space="preserve">(standard amount - </t>
    </r>
    <r>
      <rPr>
        <i/>
        <sz val="9"/>
        <color theme="4"/>
        <rFont val="Verdana"/>
        <family val="2"/>
      </rPr>
      <t>if PCE less than $250,000, change to $10,000</t>
    </r>
    <r>
      <rPr>
        <i/>
        <sz val="9"/>
        <color theme="1"/>
        <rFont val="Verdana"/>
        <family val="2"/>
      </rPr>
      <t>)</t>
    </r>
  </si>
  <si>
    <t>Enter proposed match rate (currently assumed at required rate, but could be higher), updates made below automatically. Change the rate to zero below if agency plans to cover the cost of a phase, such as design costs, utilities, or right-of-way costs.</t>
  </si>
  <si>
    <t>For Large Construction Projects</t>
  </si>
  <si>
    <t>Infrastructure Project (more than $500,000)</t>
  </si>
  <si>
    <t>Construction</t>
  </si>
  <si>
    <t>Right-of-Way</t>
  </si>
  <si>
    <t>Design</t>
  </si>
  <si>
    <t xml:space="preserve">Non-Infrastructure Project </t>
  </si>
  <si>
    <t>For Non-Construction projects (includes a purchase or study)</t>
  </si>
  <si>
    <t>CN or PC</t>
  </si>
  <si>
    <t>Project Total</t>
  </si>
  <si>
    <t>Only work performed after the execution of the State/Local Agreement (SLA) is eligible for federal reimbursement.</t>
  </si>
  <si>
    <t>Please note:  if the project includes extreme complexities, add additional funding to the request to cover necessary work. Complexities could include involvement with a railroad company, a project near a water source, inclusion of a bridge, or if there are known historical or cultural findings in the area.</t>
  </si>
  <si>
    <t>Enter proposed match rate (currently assumed at required rate, but could be higher), updates made below automatically. Change the rate to 100% below if agency plans to cover the cost of a phase with local funds -  such as design costs, utilities, or right-of-way costs.</t>
  </si>
  <si>
    <t>Enter proposed match rate (currently assumed at required rate, but could be higher), updates made below automatically. Change the rate to 100% below if agency plans to cover the cost of a phase with local funds -  such  as design costs, utilities, or right-of-way costs.</t>
  </si>
  <si>
    <t>Local Rate</t>
  </si>
  <si>
    <t>Federal Rate</t>
  </si>
  <si>
    <t xml:space="preserve">Federal Rate </t>
  </si>
  <si>
    <r>
      <rPr>
        <b/>
        <sz val="9"/>
        <color theme="1"/>
        <rFont val="Verdana"/>
        <family val="2"/>
      </rPr>
      <t xml:space="preserve">Cost for Project   </t>
    </r>
    <r>
      <rPr>
        <sz val="9"/>
        <color theme="1"/>
        <rFont val="Verdana"/>
        <family val="2"/>
      </rPr>
      <t xml:space="preserve">                                                                                                            (Enter amount of extra local funds (beyond required match) for the project, if desired)</t>
    </r>
  </si>
  <si>
    <t xml:space="preserve">Please note: A work plan is required to be submitted within 30 days after award for Safe Routes to School projects.  </t>
  </si>
  <si>
    <r>
      <t xml:space="preserve">Construction Engineering (Consultant)                                       </t>
    </r>
    <r>
      <rPr>
        <i/>
        <sz val="9"/>
        <color theme="1"/>
        <rFont val="Verdana"/>
        <family val="2"/>
      </rPr>
      <t>(standard amount -</t>
    </r>
    <r>
      <rPr>
        <i/>
        <sz val="9"/>
        <color theme="4"/>
        <rFont val="Verdana"/>
        <family val="2"/>
      </rPr>
      <t xml:space="preserve"> if PCE  less than $250,000, change to $20,000</t>
    </r>
    <r>
      <rPr>
        <i/>
        <sz val="9"/>
        <color theme="1"/>
        <rFont val="Verdana"/>
        <family val="2"/>
      </rPr>
      <t>)</t>
    </r>
  </si>
  <si>
    <r>
      <t xml:space="preserve">Construction Engineering (Consultant)                                       </t>
    </r>
    <r>
      <rPr>
        <sz val="9"/>
        <color theme="1"/>
        <rFont val="Verdana"/>
        <family val="2"/>
      </rPr>
      <t xml:space="preserve">(standard 15% of PCE + contingency for roadway - </t>
    </r>
    <r>
      <rPr>
        <sz val="9"/>
        <color theme="4"/>
        <rFont val="Verdana"/>
        <family val="2"/>
      </rPr>
      <t>if project is a bridge, increase to 20%. If project includes complexities, increase up to 32%</t>
    </r>
    <r>
      <rPr>
        <sz val="9"/>
        <color theme="1"/>
        <rFont val="Verdana"/>
        <family val="2"/>
      </rPr>
      <t>)</t>
    </r>
  </si>
  <si>
    <r>
      <rPr>
        <b/>
        <sz val="9"/>
        <color theme="1"/>
        <rFont val="Verdana"/>
        <family val="2"/>
      </rPr>
      <t>Construction Contingency</t>
    </r>
    <r>
      <rPr>
        <sz val="9"/>
        <color theme="1"/>
        <rFont val="Verdana"/>
        <family val="2"/>
      </rPr>
      <t xml:space="preserve"> (Overruns, change orders, etc.)                          </t>
    </r>
    <r>
      <rPr>
        <i/>
        <sz val="9"/>
        <color theme="1"/>
        <rFont val="Verdana"/>
        <family val="2"/>
      </rPr>
      <t>(30% of PCE)</t>
    </r>
    <r>
      <rPr>
        <sz val="9"/>
        <color theme="1"/>
        <rFont val="Verdana"/>
        <family val="2"/>
      </rPr>
      <t xml:space="preserve">                      </t>
    </r>
  </si>
  <si>
    <r>
      <t xml:space="preserve">Construction Engineering (LHTAC)                                                  </t>
    </r>
    <r>
      <rPr>
        <i/>
        <sz val="9"/>
        <color theme="1"/>
        <rFont val="Verdana"/>
        <family val="2"/>
      </rPr>
      <t>(standard rate: 4% of PCE + contingency)</t>
    </r>
  </si>
  <si>
    <r>
      <t xml:space="preserve">Construction Engineering (ITD)                                                </t>
    </r>
    <r>
      <rPr>
        <i/>
        <sz val="9"/>
        <color theme="1"/>
        <rFont val="Verdana"/>
        <family val="2"/>
      </rPr>
      <t>(standard rate: 0.5% of PCE + contingency)</t>
    </r>
  </si>
  <si>
    <r>
      <rPr>
        <b/>
        <sz val="9"/>
        <color theme="1"/>
        <rFont val="Verdana"/>
        <family val="2"/>
      </rPr>
      <t xml:space="preserve">Preliminary Engineering (ITD)      </t>
    </r>
    <r>
      <rPr>
        <sz val="9"/>
        <color theme="1"/>
        <rFont val="Verdana"/>
        <family val="2"/>
      </rPr>
      <t xml:space="preserve">                                                        </t>
    </r>
    <r>
      <rPr>
        <i/>
        <sz val="9"/>
        <color theme="1"/>
        <rFont val="Verdana"/>
        <family val="2"/>
      </rPr>
      <t>(standard rate: 0.5% of PCE + contingency)</t>
    </r>
  </si>
  <si>
    <r>
      <rPr>
        <b/>
        <sz val="9"/>
        <color theme="1"/>
        <rFont val="Verdana"/>
        <family val="2"/>
      </rPr>
      <t>Preliminary Engineering (LHTAC)</t>
    </r>
    <r>
      <rPr>
        <sz val="9"/>
        <color theme="1"/>
        <rFont val="Verdana"/>
        <family val="2"/>
      </rPr>
      <t xml:space="preserve">                                                           </t>
    </r>
    <r>
      <rPr>
        <i/>
        <sz val="9"/>
        <color theme="1"/>
        <rFont val="Verdana"/>
        <family val="2"/>
      </rPr>
      <t>(standard rate: 4% of PCE + contingency)</t>
    </r>
  </si>
  <si>
    <t>Use this form for projects that do not require design, such as a study, bus, or van purchase. If there is any disturbance of dirt, such as installing a sign, post, or something more substantial, fill out the construction form.</t>
  </si>
  <si>
    <t>Charges by ITD related to design oversight for tasks such as approving project design, environmental reviews, Phase IV materials reviews, bridge reviews, etc.</t>
  </si>
  <si>
    <t>Cost to relocate or enhance utilities - caused by the construction of a project.</t>
  </si>
  <si>
    <t xml:space="preserve">Charges by ITD to review and participate in land acquisition activities. </t>
  </si>
  <si>
    <t xml:space="preserve">Charges by ITD related to construction oversight. </t>
  </si>
  <si>
    <t>Estimated costs for the construction of the project. At obligation, these costs will be adjusted to match the engineer's estimate. (Also referred to as Preliminary Construction Estimate, or PCE.)</t>
  </si>
  <si>
    <t xml:space="preserve">Only input information in gray shaded areas on the form. White cells will populate automatically. Black cells are not applicable to the form. Green cells differentiate the local match. White cells may be changed, if you are directed to changed based on specific criteria, but typically fill out automatically using formulas. </t>
  </si>
  <si>
    <t xml:space="preserve">Enter "0" in the "percentages" column if not seeking federal participation for a specific phase. Please add a note if the work would be considered "in kind." In-kind is work or materials provided by the sponsor agency. However, cash match is a better option for a federal-aid project.   </t>
  </si>
  <si>
    <r>
      <t xml:space="preserve">Right-of-Way                                                                                  </t>
    </r>
    <r>
      <rPr>
        <i/>
        <sz val="9"/>
        <color theme="1"/>
        <rFont val="Verdana"/>
        <family val="2"/>
      </rPr>
      <t>(ITD assistance with land acquisition participation.) (This number depends on the number of parcels involved in the project. For up to 10 parcels, $5,000. 10 to 20 parcels, $10,000. More than 20 parcels, contact COMPASS staff.)</t>
    </r>
  </si>
  <si>
    <t xml:space="preserve">Estimated costs for land purchase, negotiations, and legal work. </t>
  </si>
  <si>
    <t xml:space="preserve">Charges by the Local Highway Technical Assistance Council (LHTAC) to mange the project, for tasks such as project administration to review invoices, preliminary design, environmental documents; and approve the charter, Design Study Report, final and Plans, Specifications, and Engineer's Estimate (PS&amp;E) submittals, Materials Reports Phase I, II, III, &amp; V; and prepare final submittal to ITD for bidding. </t>
  </si>
  <si>
    <t xml:space="preserve">Also consider the risks involved in designing and constructing the project regarding right-of-way or easement availability, environmental work (cultural, historic, lights, storm/waste/irrigation/flood waters, hazards, etc.), materials, mobilization fees, permitting, utilities, rail, and/or other factors. </t>
  </si>
  <si>
    <r>
      <rPr>
        <b/>
        <sz val="9"/>
        <color theme="1"/>
        <rFont val="Verdana"/>
        <family val="2"/>
      </rPr>
      <t xml:space="preserve">Preliminary Engineering (Consultant) </t>
    </r>
    <r>
      <rPr>
        <sz val="9"/>
        <color theme="1"/>
        <rFont val="Verdana"/>
        <family val="2"/>
      </rPr>
      <t xml:space="preserve">                                                    </t>
    </r>
    <r>
      <rPr>
        <i/>
        <sz val="9"/>
        <color theme="1"/>
        <rFont val="Verdana"/>
        <family val="2"/>
      </rPr>
      <t xml:space="preserve">(standard 15% of PCE + contingency for roadway - </t>
    </r>
    <r>
      <rPr>
        <i/>
        <sz val="9"/>
        <color theme="4"/>
        <rFont val="Verdana"/>
        <family val="2"/>
      </rPr>
      <t>if project is a bridge, increase to 20%. If project includes complexities, increase up to 25%</t>
    </r>
    <r>
      <rPr>
        <i/>
        <sz val="9"/>
        <color theme="1"/>
        <rFont val="Verdana"/>
        <family val="2"/>
      </rPr>
      <t>)</t>
    </r>
  </si>
  <si>
    <r>
      <rPr>
        <b/>
        <sz val="9"/>
        <color theme="1"/>
        <rFont val="Verdana"/>
        <family val="2"/>
      </rPr>
      <t xml:space="preserve">Cost for Project  </t>
    </r>
    <r>
      <rPr>
        <sz val="9"/>
        <color theme="1"/>
        <rFont val="Verdana"/>
        <family val="2"/>
      </rPr>
      <t xml:space="preserve">                                                                             </t>
    </r>
    <r>
      <rPr>
        <i/>
        <sz val="9"/>
        <color theme="1"/>
        <rFont val="Verdana"/>
        <family val="2"/>
      </rPr>
      <t>(Enter the estimated cost of  the project.)</t>
    </r>
  </si>
  <si>
    <r>
      <rPr>
        <b/>
        <sz val="9"/>
        <color theme="1"/>
        <rFont val="Verdana"/>
        <family val="2"/>
      </rPr>
      <t xml:space="preserve">Preliminary Engineering (ITD)      </t>
    </r>
    <r>
      <rPr>
        <sz val="9"/>
        <color theme="1"/>
        <rFont val="Verdana"/>
        <family val="2"/>
      </rPr>
      <t xml:space="preserve">                                                                                </t>
    </r>
    <r>
      <rPr>
        <i/>
        <sz val="9"/>
        <color theme="1"/>
        <rFont val="Verdana"/>
        <family val="2"/>
      </rPr>
      <t>(standard amount)</t>
    </r>
    <r>
      <rPr>
        <i/>
        <sz val="9"/>
        <color theme="4"/>
        <rFont val="Verdana"/>
        <family val="2"/>
      </rPr>
      <t>($1,000 to $3,000, if necessary - contact COMPASS staff)</t>
    </r>
  </si>
  <si>
    <r>
      <rPr>
        <b/>
        <sz val="9"/>
        <color theme="1"/>
        <rFont val="Verdana"/>
        <family val="2"/>
      </rPr>
      <t>Preliminary Engineering (LHTAC)</t>
    </r>
    <r>
      <rPr>
        <sz val="9"/>
        <color theme="1"/>
        <rFont val="Verdana"/>
        <family val="2"/>
      </rPr>
      <t xml:space="preserve">                                                                                  </t>
    </r>
    <r>
      <rPr>
        <i/>
        <sz val="9"/>
        <color theme="1"/>
        <rFont val="Verdana"/>
        <family val="2"/>
      </rPr>
      <t>(standard amount)</t>
    </r>
    <r>
      <rPr>
        <i/>
        <sz val="9"/>
        <color theme="4"/>
        <rFont val="Verdana"/>
        <family val="2"/>
      </rPr>
      <t>($1,000 to $3,000, if necessary - contact COMPASS staff)</t>
    </r>
  </si>
  <si>
    <r>
      <rPr>
        <b/>
        <sz val="9"/>
        <color theme="1"/>
        <rFont val="Verdana"/>
        <family val="2"/>
      </rPr>
      <t xml:space="preserve">Preliminary Engineering (Consultant) </t>
    </r>
    <r>
      <rPr>
        <sz val="9"/>
        <color theme="1"/>
        <rFont val="Verdana"/>
        <family val="2"/>
      </rPr>
      <t xml:space="preserve">                                                    </t>
    </r>
    <r>
      <rPr>
        <i/>
        <sz val="9"/>
        <color theme="1"/>
        <rFont val="Verdana"/>
        <family val="2"/>
      </rPr>
      <t xml:space="preserve">(20% of PCE + contingency - </t>
    </r>
    <r>
      <rPr>
        <i/>
        <sz val="9"/>
        <color theme="3" tint="0.39997558519241921"/>
        <rFont val="Verdana"/>
        <family val="2"/>
      </rPr>
      <t>if</t>
    </r>
    <r>
      <rPr>
        <i/>
        <sz val="9"/>
        <color theme="4"/>
        <rFont val="Verdana"/>
        <family val="2"/>
      </rPr>
      <t xml:space="preserve"> project includes complexities, increase to 30%</t>
    </r>
    <r>
      <rPr>
        <i/>
        <sz val="9"/>
        <color theme="1"/>
        <rFont val="Verdana"/>
        <family val="2"/>
      </rPr>
      <t>)</t>
    </r>
  </si>
  <si>
    <t>Did you remember to include Davis Bacon wages and consideration of all federal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</si>
</sst>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17" x14ac:knownFonts="1">
    <font>
      <sz val="11"/>
      <color theme="1"/>
      <name val="Calibri"/>
      <family val="2"/>
      <scheme val="minor"/>
    </font>
    <font>
      <sz val="11"/>
      <color theme="1"/>
      <name val="Verdana"/>
      <family val="2"/>
    </font>
    <font>
      <sz val="11"/>
      <color rgb="FF000000"/>
      <name val="Verdana"/>
      <family val="2"/>
    </font>
    <font>
      <b/>
      <sz val="16"/>
      <color rgb="FF000000"/>
      <name val="Verdana"/>
      <family val="2"/>
    </font>
    <font>
      <b/>
      <sz val="9"/>
      <color theme="1"/>
      <name val="Verdana"/>
      <family val="2"/>
    </font>
    <font>
      <b/>
      <sz val="9"/>
      <color theme="1"/>
      <name val="Calibri"/>
      <family val="2"/>
      <scheme val="minor"/>
    </font>
    <font>
      <sz val="9"/>
      <color theme="1"/>
      <name val="Verdana"/>
      <family val="2"/>
    </font>
    <font>
      <sz val="9"/>
      <color theme="1"/>
      <name val="Calibri"/>
      <family val="2"/>
      <scheme val="minor"/>
    </font>
    <font>
      <i/>
      <sz val="9"/>
      <color theme="1"/>
      <name val="Verdana"/>
      <family val="2"/>
    </font>
    <font>
      <b/>
      <sz val="11"/>
      <color theme="4"/>
      <name val="Verdana"/>
      <family val="2"/>
    </font>
    <font>
      <b/>
      <sz val="12"/>
      <color theme="1"/>
      <name val="Verdana"/>
      <family val="2"/>
    </font>
    <font>
      <sz val="9"/>
      <color theme="4"/>
      <name val="Verdana"/>
      <family val="2"/>
    </font>
    <font>
      <i/>
      <sz val="9"/>
      <color theme="4"/>
      <name val="Verdana"/>
      <family val="2"/>
    </font>
    <font>
      <b/>
      <sz val="16"/>
      <color theme="1"/>
      <name val="Verdana"/>
      <family val="2"/>
    </font>
    <font>
      <b/>
      <sz val="9"/>
      <name val="Verdana"/>
      <family val="2"/>
    </font>
    <font>
      <i/>
      <sz val="9"/>
      <color theme="3" tint="0.39997558519241921"/>
      <name val="Verdana"/>
      <family val="2"/>
    </font>
    <font>
      <b/>
      <sz val="12"/>
      <color theme="4"/>
      <name val="Verdana"/>
      <family val="2"/>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center"/>
    </xf>
    <xf numFmtId="0" fontId="3" fillId="0" borderId="0" xfId="0" applyFont="1" applyAlignment="1">
      <alignment horizontal="left" vertical="center"/>
    </xf>
    <xf numFmtId="0" fontId="1" fillId="0" borderId="0" xfId="0" applyFont="1"/>
    <xf numFmtId="0" fontId="1" fillId="0" borderId="0" xfId="0" applyFont="1" applyAlignment="1">
      <alignment horizontal="center" vertical="center"/>
    </xf>
    <xf numFmtId="42" fontId="1" fillId="0" borderId="0" xfId="0" applyNumberFormat="1" applyFont="1"/>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xf numFmtId="42" fontId="6" fillId="0" borderId="0" xfId="0" applyNumberFormat="1" applyFont="1"/>
    <xf numFmtId="0" fontId="7" fillId="0" borderId="0" xfId="0" applyFont="1"/>
    <xf numFmtId="0" fontId="6" fillId="0" borderId="0" xfId="0" applyFont="1" applyAlignment="1">
      <alignment horizontal="center"/>
    </xf>
    <xf numFmtId="0" fontId="1" fillId="0" borderId="0" xfId="0" applyFont="1" applyAlignment="1">
      <alignment horizontal="left"/>
    </xf>
    <xf numFmtId="0" fontId="6" fillId="0" borderId="0" xfId="0" applyFont="1" applyAlignment="1">
      <alignment wrapText="1"/>
    </xf>
    <xf numFmtId="42" fontId="6" fillId="0" borderId="0" xfId="0" applyNumberFormat="1" applyFont="1" applyAlignment="1">
      <alignment horizontal="center"/>
    </xf>
    <xf numFmtId="0" fontId="9"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alignment horizontal="center"/>
    </xf>
    <xf numFmtId="42" fontId="1" fillId="0" borderId="1" xfId="0" applyNumberFormat="1" applyFont="1" applyBorder="1"/>
    <xf numFmtId="0" fontId="4" fillId="0" borderId="1" xfId="0" applyFont="1" applyBorder="1" applyAlignment="1">
      <alignment horizontal="center" wrapText="1"/>
    </xf>
    <xf numFmtId="42" fontId="4" fillId="0" borderId="1" xfId="0" applyNumberFormat="1" applyFont="1"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center"/>
    </xf>
    <xf numFmtId="42" fontId="6" fillId="2" borderId="1" xfId="0" applyNumberFormat="1" applyFont="1" applyFill="1" applyBorder="1"/>
    <xf numFmtId="10" fontId="6" fillId="0" borderId="1" xfId="0" applyNumberFormat="1" applyFont="1" applyBorder="1" applyAlignment="1">
      <alignment horizontal="center"/>
    </xf>
    <xf numFmtId="164" fontId="6" fillId="0" borderId="1" xfId="0" applyNumberFormat="1" applyFont="1" applyBorder="1"/>
    <xf numFmtId="10" fontId="6" fillId="0" borderId="1" xfId="0" applyNumberFormat="1" applyFont="1" applyBorder="1"/>
    <xf numFmtId="9" fontId="6" fillId="0" borderId="1" xfId="0" applyNumberFormat="1" applyFont="1" applyBorder="1" applyAlignment="1">
      <alignment horizontal="center"/>
    </xf>
    <xf numFmtId="42" fontId="6" fillId="0" borderId="1" xfId="0" applyNumberFormat="1" applyFont="1" applyBorder="1"/>
    <xf numFmtId="0" fontId="4" fillId="0" borderId="1" xfId="0" applyFont="1" applyBorder="1" applyAlignment="1">
      <alignment wrapText="1"/>
    </xf>
    <xf numFmtId="0" fontId="6" fillId="3" borderId="1" xfId="0" applyFont="1" applyFill="1" applyBorder="1" applyAlignment="1">
      <alignment horizontal="center"/>
    </xf>
    <xf numFmtId="0" fontId="4" fillId="4" borderId="1" xfId="0" applyFont="1" applyFill="1" applyBorder="1" applyAlignment="1">
      <alignment horizontal="center" wrapText="1"/>
    </xf>
    <xf numFmtId="10" fontId="6" fillId="4" borderId="1" xfId="0" applyNumberFormat="1" applyFont="1" applyFill="1" applyBorder="1" applyAlignment="1">
      <alignment horizontal="center"/>
    </xf>
    <xf numFmtId="164" fontId="6" fillId="4" borderId="1" xfId="0" applyNumberFormat="1" applyFont="1" applyFill="1" applyBorder="1"/>
    <xf numFmtId="9" fontId="6" fillId="2" borderId="1" xfId="0" applyNumberFormat="1" applyFont="1" applyFill="1" applyBorder="1" applyAlignment="1">
      <alignment horizontal="center"/>
    </xf>
    <xf numFmtId="0" fontId="13" fillId="0" borderId="0" xfId="0" applyFont="1" applyAlignment="1">
      <alignment horizontal="left"/>
    </xf>
    <xf numFmtId="42" fontId="6" fillId="0" borderId="1" xfId="0" applyNumberFormat="1" applyFont="1" applyFill="1" applyBorder="1"/>
    <xf numFmtId="10" fontId="6" fillId="0" borderId="1" xfId="0" applyNumberFormat="1" applyFont="1" applyFill="1" applyBorder="1" applyAlignment="1">
      <alignment horizontal="center"/>
    </xf>
    <xf numFmtId="0" fontId="4" fillId="5" borderId="1" xfId="0" applyFont="1" applyFill="1" applyBorder="1" applyAlignment="1">
      <alignment horizontal="center"/>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14" fillId="5" borderId="0" xfId="0" applyFont="1" applyFill="1" applyAlignment="1">
      <alignment horizontal="center"/>
    </xf>
    <xf numFmtId="0" fontId="4" fillId="6" borderId="0" xfId="0" applyFont="1" applyFill="1" applyAlignment="1">
      <alignment horizontal="center"/>
    </xf>
    <xf numFmtId="0" fontId="4" fillId="8" borderId="0" xfId="0" applyFont="1" applyFill="1" applyAlignment="1">
      <alignment horizontal="center"/>
    </xf>
    <xf numFmtId="0" fontId="1" fillId="0" borderId="9" xfId="0" applyFont="1" applyBorder="1" applyAlignment="1">
      <alignment wrapText="1"/>
    </xf>
    <xf numFmtId="0" fontId="6" fillId="0" borderId="9" xfId="0" applyFont="1" applyBorder="1" applyAlignment="1">
      <alignment wrapText="1"/>
    </xf>
    <xf numFmtId="42" fontId="1" fillId="0" borderId="10" xfId="0" applyNumberFormat="1" applyFont="1" applyBorder="1"/>
    <xf numFmtId="0" fontId="4" fillId="0" borderId="11" xfId="0" applyFont="1" applyBorder="1" applyAlignment="1">
      <alignment horizontal="center" wrapText="1"/>
    </xf>
    <xf numFmtId="42" fontId="4" fillId="0" borderId="12" xfId="0" applyNumberFormat="1" applyFont="1" applyBorder="1" applyAlignment="1">
      <alignment horizontal="center" wrapText="1"/>
    </xf>
    <xf numFmtId="0" fontId="1" fillId="0" borderId="13" xfId="0" applyFont="1" applyFill="1" applyBorder="1" applyAlignment="1">
      <alignment horizontal="center"/>
    </xf>
    <xf numFmtId="0" fontId="4" fillId="0" borderId="13" xfId="0" applyFont="1" applyFill="1" applyBorder="1" applyAlignment="1">
      <alignment horizontal="center" wrapText="1"/>
    </xf>
    <xf numFmtId="0" fontId="6" fillId="0" borderId="13" xfId="0" applyFont="1" applyFill="1" applyBorder="1" applyAlignment="1">
      <alignment horizontal="center"/>
    </xf>
    <xf numFmtId="0" fontId="11" fillId="0" borderId="0" xfId="0" applyFont="1" applyAlignment="1">
      <alignment horizontal="center"/>
    </xf>
    <xf numFmtId="42" fontId="11" fillId="0" borderId="0" xfId="0" applyNumberFormat="1" applyFont="1"/>
    <xf numFmtId="0" fontId="11" fillId="0" borderId="0" xfId="0" applyFont="1"/>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9" borderId="0" xfId="0" applyFont="1" applyFill="1" applyAlignment="1">
      <alignment horizontal="center" vertical="center"/>
    </xf>
    <xf numFmtId="0" fontId="1" fillId="0" borderId="0" xfId="0" applyFont="1" applyFill="1" applyAlignment="1">
      <alignment horizontal="left"/>
    </xf>
    <xf numFmtId="0" fontId="1" fillId="0" borderId="0" xfId="0" applyFont="1" applyFill="1" applyAlignment="1">
      <alignment wrapText="1"/>
    </xf>
    <xf numFmtId="0" fontId="9" fillId="0" borderId="1" xfId="0" applyFont="1" applyBorder="1" applyAlignment="1">
      <alignment horizontal="center"/>
    </xf>
    <xf numFmtId="10" fontId="1" fillId="0" borderId="7" xfId="0" applyNumberFormat="1" applyFont="1" applyBorder="1" applyAlignment="1">
      <alignment horizontal="center"/>
    </xf>
    <xf numFmtId="10" fontId="1" fillId="0" borderId="8" xfId="0" applyNumberFormat="1" applyFont="1" applyBorder="1" applyAlignment="1">
      <alignment horizontal="center"/>
    </xf>
    <xf numFmtId="0" fontId="6" fillId="0" borderId="2" xfId="0" applyFont="1" applyFill="1" applyBorder="1" applyAlignment="1">
      <alignment horizontal="center" wrapText="1"/>
    </xf>
    <xf numFmtId="0" fontId="16" fillId="0" borderId="3" xfId="0" applyFont="1" applyBorder="1" applyAlignment="1">
      <alignment horizontal="center"/>
    </xf>
    <xf numFmtId="0" fontId="16" fillId="0" borderId="4" xfId="0" applyFont="1" applyBorder="1" applyAlignment="1">
      <alignment horizontal="center"/>
    </xf>
    <xf numFmtId="164" fontId="10" fillId="0" borderId="6" xfId="0" applyNumberFormat="1" applyFont="1" applyBorder="1" applyAlignment="1">
      <alignment horizontal="center"/>
    </xf>
    <xf numFmtId="0" fontId="10" fillId="0" borderId="7" xfId="0" applyFont="1" applyBorder="1" applyAlignment="1">
      <alignment horizontal="center"/>
    </xf>
    <xf numFmtId="0" fontId="16" fillId="4" borderId="4" xfId="0" applyFont="1" applyFill="1" applyBorder="1" applyAlignment="1">
      <alignment horizontal="center"/>
    </xf>
    <xf numFmtId="164" fontId="10" fillId="4" borderId="7" xfId="0" applyNumberFormat="1" applyFont="1" applyFill="1" applyBorder="1" applyAlignment="1">
      <alignment horizontal="center"/>
    </xf>
    <xf numFmtId="0" fontId="10" fillId="4" borderId="7" xfId="0" applyFont="1" applyFill="1" applyBorder="1" applyAlignment="1">
      <alignment horizontal="center"/>
    </xf>
    <xf numFmtId="0" fontId="16" fillId="0" borderId="5" xfId="0" applyFont="1" applyBorder="1" applyAlignment="1">
      <alignment horizontal="center"/>
    </xf>
    <xf numFmtId="164" fontId="10" fillId="0" borderId="7" xfId="0" applyNumberFormat="1" applyFont="1" applyBorder="1" applyAlignment="1">
      <alignment horizontal="center"/>
    </xf>
    <xf numFmtId="0" fontId="10" fillId="0" borderId="8" xfId="0" applyFont="1" applyBorder="1" applyAlignment="1">
      <alignment horizontal="center"/>
    </xf>
    <xf numFmtId="0" fontId="9" fillId="4" borderId="1" xfId="0" applyFont="1" applyFill="1"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10" fontId="1" fillId="2" borderId="7" xfId="0" applyNumberFormat="1" applyFont="1" applyFill="1" applyBorder="1" applyAlignment="1">
      <alignment horizontal="center" wrapText="1"/>
    </xf>
    <xf numFmtId="42" fontId="1" fillId="2" borderId="7" xfId="0" applyNumberFormat="1" applyFont="1" applyFill="1" applyBorder="1" applyAlignment="1">
      <alignment horizontal="center" wrapText="1"/>
    </xf>
    <xf numFmtId="42" fontId="9" fillId="0" borderId="4" xfId="0" applyNumberFormat="1" applyFont="1" applyBorder="1" applyAlignment="1">
      <alignment horizontal="center" wrapText="1"/>
    </xf>
    <xf numFmtId="0" fontId="9" fillId="0" borderId="4" xfId="0" applyFont="1" applyBorder="1" applyAlignment="1">
      <alignment horizontal="center"/>
    </xf>
    <xf numFmtId="0" fontId="9" fillId="0" borderId="5" xfId="0" applyFont="1" applyBorder="1" applyAlignment="1">
      <alignment horizontal="center"/>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wrapText="1"/>
    </xf>
    <xf numFmtId="0" fontId="6" fillId="0" borderId="10" xfId="0" applyFont="1" applyBorder="1" applyAlignment="1">
      <alignment wrapText="1"/>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tabSelected="1" workbookViewId="0">
      <selection activeCell="B25" sqref="B25"/>
    </sheetView>
  </sheetViews>
  <sheetFormatPr defaultRowHeight="15" x14ac:dyDescent="0.25"/>
  <cols>
    <col min="1" max="1" width="13.28515625" style="4" customWidth="1"/>
    <col min="2" max="2" width="81.5703125" style="1" customWidth="1"/>
  </cols>
  <sheetData>
    <row r="1" spans="1:2" ht="19.5" x14ac:dyDescent="0.25">
      <c r="A1" s="5" t="s">
        <v>13</v>
      </c>
    </row>
    <row r="4" spans="1:2" ht="42" customHeight="1" x14ac:dyDescent="0.25">
      <c r="A4" s="61" t="s">
        <v>2</v>
      </c>
      <c r="B4" s="2" t="s">
        <v>69</v>
      </c>
    </row>
    <row r="5" spans="1:2" ht="35.450000000000003" customHeight="1" x14ac:dyDescent="0.25">
      <c r="A5" s="61" t="s">
        <v>3</v>
      </c>
      <c r="B5" s="2" t="s">
        <v>15</v>
      </c>
    </row>
    <row r="6" spans="1:2" ht="100.9" customHeight="1" x14ac:dyDescent="0.25">
      <c r="A6" s="61" t="s">
        <v>4</v>
      </c>
      <c r="B6" s="3" t="s">
        <v>78</v>
      </c>
    </row>
    <row r="7" spans="1:2" ht="42.6" customHeight="1" x14ac:dyDescent="0.25">
      <c r="A7" s="60" t="s">
        <v>5</v>
      </c>
      <c r="B7" s="2" t="s">
        <v>71</v>
      </c>
    </row>
    <row r="8" spans="1:2" ht="51.6" customHeight="1" x14ac:dyDescent="0.25">
      <c r="A8" s="60" t="s">
        <v>6</v>
      </c>
      <c r="B8" s="2" t="s">
        <v>77</v>
      </c>
    </row>
    <row r="9" spans="1:2" ht="36" customHeight="1" x14ac:dyDescent="0.25">
      <c r="A9" s="59" t="s">
        <v>7</v>
      </c>
      <c r="B9" s="2" t="s">
        <v>70</v>
      </c>
    </row>
    <row r="10" spans="1:2" ht="39" customHeight="1" x14ac:dyDescent="0.25">
      <c r="A10" s="59" t="s">
        <v>8</v>
      </c>
      <c r="B10" s="3" t="s">
        <v>72</v>
      </c>
    </row>
    <row r="11" spans="1:2" ht="37.15" customHeight="1" x14ac:dyDescent="0.25">
      <c r="A11" s="59" t="s">
        <v>9</v>
      </c>
      <c r="B11" s="2" t="s">
        <v>10</v>
      </c>
    </row>
    <row r="12" spans="1:2" ht="46.15" customHeight="1" x14ac:dyDescent="0.25">
      <c r="A12" s="59" t="s">
        <v>11</v>
      </c>
      <c r="B12" s="2" t="s">
        <v>12</v>
      </c>
    </row>
    <row r="13" spans="1:2" ht="49.9" customHeight="1" x14ac:dyDescent="0.25">
      <c r="A13" s="59" t="s">
        <v>14</v>
      </c>
      <c r="B13" s="2" t="s">
        <v>73</v>
      </c>
    </row>
    <row r="16" spans="1:2" x14ac:dyDescent="0.25">
      <c r="A16" s="47" t="s">
        <v>47</v>
      </c>
    </row>
    <row r="17" spans="1:1" x14ac:dyDescent="0.25">
      <c r="A17" s="46" t="s">
        <v>46</v>
      </c>
    </row>
    <row r="18" spans="1:1" x14ac:dyDescent="0.25">
      <c r="A18" s="45" t="s">
        <v>45</v>
      </c>
    </row>
  </sheetData>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sqref="A1:B9"/>
    </sheetView>
  </sheetViews>
  <sheetFormatPr defaultRowHeight="15" x14ac:dyDescent="0.25"/>
  <cols>
    <col min="1" max="1" width="6.85546875" style="7" customWidth="1"/>
    <col min="2" max="2" width="83.5703125" style="2" customWidth="1"/>
  </cols>
  <sheetData>
    <row r="1" spans="1:2" ht="19.5" x14ac:dyDescent="0.25">
      <c r="A1" s="5" t="s">
        <v>16</v>
      </c>
    </row>
    <row r="3" spans="1:2" ht="67.150000000000006" customHeight="1" x14ac:dyDescent="0.25">
      <c r="A3" s="7">
        <v>1</v>
      </c>
      <c r="B3" s="2" t="s">
        <v>74</v>
      </c>
    </row>
    <row r="4" spans="1:2" ht="40.9" customHeight="1" x14ac:dyDescent="0.25">
      <c r="A4" s="7">
        <v>2</v>
      </c>
      <c r="B4" s="2" t="s">
        <v>52</v>
      </c>
    </row>
    <row r="5" spans="1:2" ht="66.599999999999994" customHeight="1" x14ac:dyDescent="0.25">
      <c r="A5" s="7">
        <v>3</v>
      </c>
      <c r="B5" s="2" t="s">
        <v>75</v>
      </c>
    </row>
    <row r="6" spans="1:2" ht="42" customHeight="1" x14ac:dyDescent="0.25">
      <c r="A6" s="7">
        <v>4</v>
      </c>
      <c r="B6" s="2" t="s">
        <v>17</v>
      </c>
    </row>
    <row r="7" spans="1:2" ht="63" customHeight="1" x14ac:dyDescent="0.25">
      <c r="A7" s="7">
        <v>5</v>
      </c>
      <c r="B7" s="2" t="s">
        <v>18</v>
      </c>
    </row>
    <row r="8" spans="1:2" ht="78.75" customHeight="1" x14ac:dyDescent="0.25">
      <c r="A8" s="7">
        <v>6</v>
      </c>
      <c r="B8" s="2" t="s">
        <v>53</v>
      </c>
    </row>
    <row r="9" spans="1:2" ht="60.6" customHeight="1" x14ac:dyDescent="0.25">
      <c r="A9" s="7">
        <v>7</v>
      </c>
      <c r="B9" s="2" t="s">
        <v>79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workbookViewId="0">
      <selection activeCell="A30" sqref="A30"/>
    </sheetView>
  </sheetViews>
  <sheetFormatPr defaultRowHeight="15" x14ac:dyDescent="0.25"/>
  <cols>
    <col min="1" max="1" width="12.140625" style="4" customWidth="1"/>
    <col min="2" max="2" width="61.7109375" style="1" customWidth="1"/>
    <col min="3" max="3" width="16.7109375" style="4" customWidth="1"/>
    <col min="4" max="4" width="13.42578125" style="8" customWidth="1"/>
    <col min="5" max="5" width="12.7109375" style="4" customWidth="1"/>
    <col min="6" max="6" width="14.28515625" style="6" customWidth="1"/>
    <col min="7" max="7" width="12.7109375" style="6" customWidth="1"/>
    <col min="8" max="8" width="14.7109375" style="6" customWidth="1"/>
    <col min="9" max="15" width="8.85546875" style="6"/>
  </cols>
  <sheetData>
    <row r="1" spans="1:15" ht="19.5" x14ac:dyDescent="0.25">
      <c r="A1" s="38" t="s">
        <v>0</v>
      </c>
    </row>
    <row r="2" spans="1:15" x14ac:dyDescent="0.25">
      <c r="A2" s="15" t="s">
        <v>1</v>
      </c>
    </row>
    <row r="3" spans="1:15" ht="15.75" thickBot="1" x14ac:dyDescent="0.3">
      <c r="A3" s="15"/>
    </row>
    <row r="4" spans="1:15" x14ac:dyDescent="0.25">
      <c r="A4" s="62"/>
      <c r="B4" s="63"/>
      <c r="C4" s="79" t="s">
        <v>36</v>
      </c>
      <c r="D4" s="80"/>
      <c r="E4" s="78" t="s">
        <v>56</v>
      </c>
      <c r="F4" s="78"/>
      <c r="G4" s="64" t="s">
        <v>57</v>
      </c>
      <c r="H4" s="64"/>
    </row>
    <row r="5" spans="1:15" ht="15.75" thickBot="1" x14ac:dyDescent="0.3">
      <c r="A5" s="62"/>
      <c r="B5" s="63"/>
      <c r="C5" s="81"/>
      <c r="D5" s="82"/>
      <c r="E5" s="83">
        <v>7.3400000000000007E-2</v>
      </c>
      <c r="F5" s="84"/>
      <c r="G5" s="65">
        <f>100%-E5</f>
        <v>0.92659999999999998</v>
      </c>
      <c r="H5" s="66"/>
    </row>
    <row r="6" spans="1:15" ht="39" customHeight="1" x14ac:dyDescent="0.25">
      <c r="A6" s="15"/>
      <c r="C6" s="67" t="s">
        <v>54</v>
      </c>
      <c r="D6" s="67"/>
      <c r="E6" s="67"/>
      <c r="F6" s="67"/>
      <c r="G6" s="67"/>
      <c r="H6" s="67"/>
    </row>
    <row r="7" spans="1:15" x14ac:dyDescent="0.25">
      <c r="A7" s="15"/>
    </row>
    <row r="8" spans="1:15" x14ac:dyDescent="0.25">
      <c r="A8" s="18" t="s">
        <v>19</v>
      </c>
      <c r="B8" s="19"/>
      <c r="C8" s="20"/>
      <c r="D8" s="21"/>
      <c r="E8" s="78" t="s">
        <v>29</v>
      </c>
      <c r="F8" s="78"/>
      <c r="G8" s="64" t="s">
        <v>32</v>
      </c>
      <c r="H8" s="64"/>
    </row>
    <row r="9" spans="1:15" s="10" customFormat="1" ht="34.5" x14ac:dyDescent="0.2">
      <c r="A9" s="22" t="s">
        <v>20</v>
      </c>
      <c r="B9" s="22" t="s">
        <v>21</v>
      </c>
      <c r="C9" s="22" t="s">
        <v>23</v>
      </c>
      <c r="D9" s="23" t="s">
        <v>22</v>
      </c>
      <c r="E9" s="34" t="s">
        <v>31</v>
      </c>
      <c r="F9" s="34" t="s">
        <v>30</v>
      </c>
      <c r="G9" s="22" t="s">
        <v>33</v>
      </c>
      <c r="H9" s="22" t="s">
        <v>34</v>
      </c>
      <c r="I9" s="9"/>
      <c r="J9" s="9"/>
      <c r="K9" s="9"/>
      <c r="L9" s="9"/>
      <c r="M9" s="9"/>
      <c r="N9" s="9"/>
      <c r="O9" s="9"/>
    </row>
    <row r="10" spans="1:15" s="13" customFormat="1" ht="25.9" customHeight="1" x14ac:dyDescent="0.2">
      <c r="A10" s="41" t="s">
        <v>14</v>
      </c>
      <c r="B10" s="24" t="s">
        <v>24</v>
      </c>
      <c r="C10" s="33"/>
      <c r="D10" s="26"/>
      <c r="E10" s="35">
        <f>$E$5</f>
        <v>7.3400000000000007E-2</v>
      </c>
      <c r="F10" s="36">
        <f>D10*E10</f>
        <v>0</v>
      </c>
      <c r="G10" s="29">
        <f>100%-E10</f>
        <v>0.92659999999999998</v>
      </c>
      <c r="H10" s="28">
        <f>D10*G10</f>
        <v>0</v>
      </c>
      <c r="I10" s="11"/>
      <c r="J10" s="11"/>
      <c r="K10" s="11"/>
      <c r="L10" s="11"/>
      <c r="M10" s="11"/>
      <c r="N10" s="11"/>
      <c r="O10" s="11"/>
    </row>
    <row r="11" spans="1:15" s="13" customFormat="1" ht="23.25" x14ac:dyDescent="0.2">
      <c r="A11" s="41" t="s">
        <v>14</v>
      </c>
      <c r="B11" s="24" t="s">
        <v>63</v>
      </c>
      <c r="C11" s="30">
        <v>0.3</v>
      </c>
      <c r="D11" s="31">
        <f>D10*C11</f>
        <v>0</v>
      </c>
      <c r="E11" s="35">
        <f t="shared" ref="E11:E20" si="0">$E$5</f>
        <v>7.3400000000000007E-2</v>
      </c>
      <c r="F11" s="36">
        <f t="shared" ref="F11:F20" si="1">D11*E11</f>
        <v>0</v>
      </c>
      <c r="G11" s="29">
        <f>100%-E11</f>
        <v>0.92659999999999998</v>
      </c>
      <c r="H11" s="28">
        <f t="shared" ref="H11:H20" si="2">D11*G11</f>
        <v>0</v>
      </c>
      <c r="I11" s="11"/>
      <c r="J11" s="11"/>
      <c r="K11" s="11"/>
      <c r="L11" s="11"/>
      <c r="M11" s="11"/>
      <c r="N11" s="11"/>
      <c r="O11" s="11"/>
    </row>
    <row r="12" spans="1:15" s="13" customFormat="1" ht="23.25" x14ac:dyDescent="0.2">
      <c r="A12" s="41" t="s">
        <v>8</v>
      </c>
      <c r="B12" s="32" t="s">
        <v>25</v>
      </c>
      <c r="C12" s="25" t="s">
        <v>26</v>
      </c>
      <c r="D12" s="31">
        <v>1000</v>
      </c>
      <c r="E12" s="35">
        <f t="shared" si="0"/>
        <v>7.3400000000000007E-2</v>
      </c>
      <c r="F12" s="36">
        <f t="shared" si="1"/>
        <v>73.400000000000006</v>
      </c>
      <c r="G12" s="29">
        <f t="shared" ref="G12:G20" si="3">100%-E12</f>
        <v>0.92659999999999998</v>
      </c>
      <c r="H12" s="28">
        <f t="shared" si="2"/>
        <v>926.6</v>
      </c>
      <c r="I12" s="11"/>
      <c r="J12" s="11"/>
      <c r="K12" s="11"/>
      <c r="L12" s="11"/>
      <c r="M12" s="11"/>
      <c r="N12" s="11"/>
      <c r="O12" s="11"/>
    </row>
    <row r="13" spans="1:15" s="13" customFormat="1" ht="34.5" x14ac:dyDescent="0.2">
      <c r="A13" s="41" t="s">
        <v>9</v>
      </c>
      <c r="B13" s="32" t="s">
        <v>61</v>
      </c>
      <c r="C13" s="25" t="s">
        <v>26</v>
      </c>
      <c r="D13" s="26">
        <v>25000</v>
      </c>
      <c r="E13" s="35">
        <f t="shared" si="0"/>
        <v>7.3400000000000007E-2</v>
      </c>
      <c r="F13" s="36">
        <f t="shared" si="1"/>
        <v>1835.0000000000002</v>
      </c>
      <c r="G13" s="29">
        <f t="shared" si="3"/>
        <v>0.92659999999999998</v>
      </c>
      <c r="H13" s="28">
        <f t="shared" si="2"/>
        <v>23165</v>
      </c>
      <c r="I13" s="11"/>
      <c r="J13" s="11"/>
      <c r="K13" s="11"/>
      <c r="L13" s="11"/>
      <c r="M13" s="11"/>
      <c r="N13" s="11"/>
      <c r="O13" s="11"/>
    </row>
    <row r="14" spans="1:15" s="13" customFormat="1" ht="34.5" x14ac:dyDescent="0.2">
      <c r="A14" s="41" t="s">
        <v>11</v>
      </c>
      <c r="B14" s="32" t="s">
        <v>41</v>
      </c>
      <c r="C14" s="25" t="s">
        <v>26</v>
      </c>
      <c r="D14" s="26">
        <v>12000</v>
      </c>
      <c r="E14" s="35">
        <f t="shared" si="0"/>
        <v>7.3400000000000007E-2</v>
      </c>
      <c r="F14" s="36">
        <f t="shared" si="1"/>
        <v>880.80000000000007</v>
      </c>
      <c r="G14" s="29">
        <f t="shared" si="3"/>
        <v>0.92659999999999998</v>
      </c>
      <c r="H14" s="28">
        <f t="shared" si="2"/>
        <v>11119.199999999999</v>
      </c>
      <c r="I14" s="11"/>
      <c r="J14" s="11"/>
      <c r="K14" s="11"/>
      <c r="L14" s="11"/>
      <c r="M14" s="11"/>
      <c r="N14" s="11"/>
      <c r="O14" s="11"/>
    </row>
    <row r="15" spans="1:15" s="13" customFormat="1" ht="23.25" x14ac:dyDescent="0.2">
      <c r="A15" s="41" t="s">
        <v>7</v>
      </c>
      <c r="B15" s="32" t="s">
        <v>37</v>
      </c>
      <c r="C15" s="33"/>
      <c r="D15" s="26"/>
      <c r="E15" s="35">
        <f t="shared" si="0"/>
        <v>7.3400000000000007E-2</v>
      </c>
      <c r="F15" s="36">
        <f t="shared" si="1"/>
        <v>0</v>
      </c>
      <c r="G15" s="29">
        <f t="shared" si="3"/>
        <v>0.92659999999999998</v>
      </c>
      <c r="H15" s="28">
        <f t="shared" si="2"/>
        <v>0</v>
      </c>
      <c r="I15" s="11"/>
      <c r="J15" s="11"/>
      <c r="K15" s="11"/>
      <c r="L15" s="11"/>
      <c r="M15" s="11"/>
      <c r="N15" s="11"/>
      <c r="O15" s="11"/>
    </row>
    <row r="16" spans="1:15" s="13" customFormat="1" ht="57" x14ac:dyDescent="0.2">
      <c r="A16" s="42" t="s">
        <v>5</v>
      </c>
      <c r="B16" s="32" t="s">
        <v>76</v>
      </c>
      <c r="C16" s="33"/>
      <c r="D16" s="26"/>
      <c r="E16" s="35">
        <f t="shared" si="0"/>
        <v>7.3400000000000007E-2</v>
      </c>
      <c r="F16" s="36">
        <f t="shared" si="1"/>
        <v>0</v>
      </c>
      <c r="G16" s="29">
        <f t="shared" si="3"/>
        <v>0.92659999999999998</v>
      </c>
      <c r="H16" s="28">
        <f t="shared" si="2"/>
        <v>0</v>
      </c>
      <c r="I16" s="11"/>
      <c r="J16" s="11"/>
      <c r="K16" s="11"/>
      <c r="L16" s="11"/>
      <c r="M16" s="11"/>
      <c r="N16" s="11"/>
      <c r="O16" s="11"/>
    </row>
    <row r="17" spans="1:15" s="13" customFormat="1" ht="23.25" x14ac:dyDescent="0.2">
      <c r="A17" s="42" t="s">
        <v>6</v>
      </c>
      <c r="B17" s="32" t="s">
        <v>35</v>
      </c>
      <c r="C17" s="33"/>
      <c r="D17" s="26"/>
      <c r="E17" s="35">
        <f t="shared" si="0"/>
        <v>7.3400000000000007E-2</v>
      </c>
      <c r="F17" s="36">
        <f t="shared" si="1"/>
        <v>0</v>
      </c>
      <c r="G17" s="29">
        <f t="shared" si="3"/>
        <v>0.92659999999999998</v>
      </c>
      <c r="H17" s="28">
        <f t="shared" si="2"/>
        <v>0</v>
      </c>
      <c r="I17" s="11"/>
      <c r="J17" s="11"/>
      <c r="K17" s="11"/>
      <c r="L17" s="11"/>
      <c r="M17" s="11"/>
      <c r="N17" s="11"/>
      <c r="O17" s="11"/>
    </row>
    <row r="18" spans="1:15" s="13" customFormat="1" ht="23.25" x14ac:dyDescent="0.2">
      <c r="A18" s="44" t="s">
        <v>2</v>
      </c>
      <c r="B18" s="24" t="s">
        <v>27</v>
      </c>
      <c r="C18" s="25" t="s">
        <v>26</v>
      </c>
      <c r="D18" s="31">
        <v>1000</v>
      </c>
      <c r="E18" s="35">
        <f t="shared" si="0"/>
        <v>7.3400000000000007E-2</v>
      </c>
      <c r="F18" s="36">
        <f t="shared" si="1"/>
        <v>73.400000000000006</v>
      </c>
      <c r="G18" s="29">
        <f t="shared" si="3"/>
        <v>0.92659999999999998</v>
      </c>
      <c r="H18" s="28">
        <f t="shared" si="2"/>
        <v>926.6</v>
      </c>
      <c r="I18" s="11"/>
      <c r="J18" s="11"/>
      <c r="K18" s="11"/>
      <c r="L18" s="11"/>
      <c r="M18" s="11"/>
      <c r="N18" s="11"/>
      <c r="O18" s="11"/>
    </row>
    <row r="19" spans="1:15" s="13" customFormat="1" ht="34.5" x14ac:dyDescent="0.2">
      <c r="A19" s="44" t="s">
        <v>3</v>
      </c>
      <c r="B19" s="24" t="s">
        <v>84</v>
      </c>
      <c r="C19" s="37">
        <v>0.2</v>
      </c>
      <c r="D19" s="31">
        <f>(D10+D11)*C19</f>
        <v>0</v>
      </c>
      <c r="E19" s="35">
        <f t="shared" si="0"/>
        <v>7.3400000000000007E-2</v>
      </c>
      <c r="F19" s="36">
        <f t="shared" si="1"/>
        <v>0</v>
      </c>
      <c r="G19" s="29">
        <f t="shared" si="3"/>
        <v>0.92659999999999998</v>
      </c>
      <c r="H19" s="28">
        <f t="shared" si="2"/>
        <v>0</v>
      </c>
      <c r="I19" s="11"/>
      <c r="J19" s="11"/>
      <c r="K19" s="11"/>
      <c r="L19" s="11"/>
      <c r="M19" s="11"/>
      <c r="N19" s="11"/>
      <c r="O19" s="11"/>
    </row>
    <row r="20" spans="1:15" s="13" customFormat="1" ht="23.25" x14ac:dyDescent="0.2">
      <c r="A20" s="44" t="s">
        <v>4</v>
      </c>
      <c r="B20" s="24" t="s">
        <v>28</v>
      </c>
      <c r="C20" s="25" t="s">
        <v>26</v>
      </c>
      <c r="D20" s="31">
        <v>10000</v>
      </c>
      <c r="E20" s="35">
        <f t="shared" si="0"/>
        <v>7.3400000000000007E-2</v>
      </c>
      <c r="F20" s="36">
        <f t="shared" si="1"/>
        <v>734.00000000000011</v>
      </c>
      <c r="G20" s="29">
        <f t="shared" si="3"/>
        <v>0.92659999999999998</v>
      </c>
      <c r="H20" s="28">
        <f t="shared" si="2"/>
        <v>9266</v>
      </c>
      <c r="I20" s="11"/>
      <c r="J20" s="11"/>
      <c r="K20" s="11"/>
      <c r="L20" s="11"/>
      <c r="M20" s="11"/>
      <c r="N20" s="11"/>
      <c r="O20" s="11"/>
    </row>
    <row r="21" spans="1:15" s="13" customFormat="1" ht="12" x14ac:dyDescent="0.2">
      <c r="A21" s="14"/>
      <c r="B21" s="16"/>
      <c r="C21" s="14"/>
      <c r="D21" s="12"/>
      <c r="E21" s="14"/>
      <c r="F21" s="11"/>
      <c r="G21" s="11"/>
      <c r="H21" s="11"/>
      <c r="I21" s="11"/>
      <c r="J21" s="11"/>
      <c r="K21" s="11"/>
      <c r="L21" s="11"/>
      <c r="M21" s="11"/>
      <c r="N21" s="11"/>
      <c r="O21" s="11"/>
    </row>
    <row r="22" spans="1:15" s="13" customFormat="1" ht="12.75" thickBot="1" x14ac:dyDescent="0.25">
      <c r="A22" s="14"/>
      <c r="B22" s="16"/>
      <c r="C22" s="56"/>
      <c r="D22" s="57"/>
      <c r="E22" s="56"/>
      <c r="F22" s="58"/>
      <c r="G22" s="58"/>
      <c r="H22" s="58"/>
      <c r="I22" s="11"/>
      <c r="J22" s="11"/>
      <c r="K22" s="11"/>
      <c r="L22" s="11"/>
      <c r="M22" s="11"/>
      <c r="N22" s="11"/>
      <c r="O22" s="11"/>
    </row>
    <row r="23" spans="1:15" s="13" customFormat="1" x14ac:dyDescent="0.2">
      <c r="A23" s="14"/>
      <c r="B23" s="12"/>
      <c r="C23" s="68" t="s">
        <v>38</v>
      </c>
      <c r="D23" s="69"/>
      <c r="E23" s="72" t="s">
        <v>39</v>
      </c>
      <c r="F23" s="72"/>
      <c r="G23" s="69" t="s">
        <v>40</v>
      </c>
      <c r="H23" s="75"/>
      <c r="I23" s="11"/>
      <c r="J23" s="11"/>
      <c r="K23" s="11"/>
      <c r="L23" s="11"/>
      <c r="M23" s="11"/>
      <c r="N23" s="11"/>
      <c r="O23" s="11"/>
    </row>
    <row r="24" spans="1:15" s="13" customFormat="1" ht="15.75" thickBot="1" x14ac:dyDescent="0.25">
      <c r="A24" s="14"/>
      <c r="B24" s="16"/>
      <c r="C24" s="70">
        <f>SUM(D10:D20)</f>
        <v>49000</v>
      </c>
      <c r="D24" s="71"/>
      <c r="E24" s="73">
        <f>SUM(F10:F20)</f>
        <v>3596.6000000000004</v>
      </c>
      <c r="F24" s="74"/>
      <c r="G24" s="76">
        <f>SUM(H10:H20)</f>
        <v>45403.399999999994</v>
      </c>
      <c r="H24" s="77"/>
      <c r="I24" s="11"/>
      <c r="J24" s="11"/>
      <c r="K24" s="11"/>
      <c r="L24" s="11"/>
      <c r="M24" s="11"/>
      <c r="N24" s="11"/>
      <c r="O24" s="11"/>
    </row>
    <row r="25" spans="1:15" s="13" customFormat="1" ht="12" x14ac:dyDescent="0.2">
      <c r="A25" s="45" t="s">
        <v>45</v>
      </c>
      <c r="B25" s="16"/>
      <c r="C25" s="17"/>
      <c r="D25" s="12"/>
      <c r="E25" s="14"/>
      <c r="F25" s="11"/>
      <c r="G25" s="11"/>
      <c r="H25" s="11"/>
      <c r="I25" s="11"/>
      <c r="J25" s="11"/>
      <c r="K25" s="11"/>
      <c r="L25" s="11"/>
      <c r="M25" s="11"/>
      <c r="N25" s="11"/>
      <c r="O25" s="11"/>
    </row>
    <row r="26" spans="1:15" s="13" customFormat="1" ht="12" x14ac:dyDescent="0.2">
      <c r="A26" s="46" t="s">
        <v>46</v>
      </c>
      <c r="B26" s="16"/>
      <c r="C26" s="14"/>
      <c r="D26" s="12"/>
      <c r="E26" s="14"/>
      <c r="F26" s="11"/>
      <c r="G26" s="11"/>
      <c r="H26" s="11"/>
      <c r="I26" s="11"/>
      <c r="J26" s="11"/>
      <c r="K26" s="11"/>
      <c r="L26" s="11"/>
      <c r="M26" s="11"/>
      <c r="N26" s="11"/>
      <c r="O26" s="11"/>
    </row>
    <row r="27" spans="1:15" s="13" customFormat="1" ht="12" x14ac:dyDescent="0.2">
      <c r="A27" s="47" t="s">
        <v>47</v>
      </c>
      <c r="B27" s="16"/>
      <c r="C27" s="14"/>
      <c r="D27" s="12"/>
      <c r="E27" s="14"/>
      <c r="F27" s="11"/>
      <c r="G27" s="11"/>
      <c r="H27" s="11"/>
      <c r="I27" s="11"/>
      <c r="J27" s="11"/>
      <c r="K27" s="11"/>
      <c r="L27" s="11"/>
      <c r="M27" s="11"/>
      <c r="N27" s="11"/>
      <c r="O27" s="11"/>
    </row>
    <row r="28" spans="1:15" s="13" customFormat="1" ht="12" x14ac:dyDescent="0.2">
      <c r="A28" s="14"/>
      <c r="B28" s="16"/>
      <c r="C28" s="14"/>
      <c r="D28" s="12"/>
      <c r="E28" s="14"/>
      <c r="F28" s="11"/>
      <c r="G28" s="11"/>
      <c r="H28" s="11"/>
      <c r="I28" s="11"/>
      <c r="J28" s="11"/>
      <c r="K28" s="11"/>
      <c r="L28" s="11"/>
      <c r="M28" s="11"/>
      <c r="N28" s="11"/>
      <c r="O28" s="11"/>
    </row>
    <row r="29" spans="1:15" s="13" customFormat="1" ht="12" x14ac:dyDescent="0.2">
      <c r="A29" s="14"/>
      <c r="B29" s="16"/>
      <c r="C29" s="14"/>
      <c r="D29" s="12"/>
      <c r="E29" s="14"/>
      <c r="F29" s="11"/>
      <c r="G29" s="11"/>
      <c r="H29" s="11"/>
      <c r="I29" s="11"/>
      <c r="J29" s="11"/>
      <c r="K29" s="11"/>
      <c r="L29" s="11"/>
      <c r="M29" s="11"/>
      <c r="N29" s="11"/>
      <c r="O29" s="11"/>
    </row>
    <row r="30" spans="1:15" x14ac:dyDescent="0.25">
      <c r="A30" s="15" t="s">
        <v>85</v>
      </c>
    </row>
    <row r="31" spans="1:15" x14ac:dyDescent="0.25">
      <c r="A31" s="15"/>
    </row>
    <row r="32" spans="1:15" x14ac:dyDescent="0.25">
      <c r="A32" s="15"/>
    </row>
  </sheetData>
  <mergeCells count="14">
    <mergeCell ref="G4:H4"/>
    <mergeCell ref="G5:H5"/>
    <mergeCell ref="C6:H6"/>
    <mergeCell ref="C23:D23"/>
    <mergeCell ref="C24:D24"/>
    <mergeCell ref="E23:F23"/>
    <mergeCell ref="E24:F24"/>
    <mergeCell ref="G23:H23"/>
    <mergeCell ref="G24:H24"/>
    <mergeCell ref="E8:F8"/>
    <mergeCell ref="G8:H8"/>
    <mergeCell ref="C4:D5"/>
    <mergeCell ref="E4:F4"/>
    <mergeCell ref="E5:F5"/>
  </mergeCells>
  <pageMargins left="0.7" right="0.7" top="0.75" bottom="0.75" header="0.3" footer="0.3"/>
  <pageSetup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workbookViewId="0">
      <selection activeCell="A31" sqref="A31"/>
    </sheetView>
  </sheetViews>
  <sheetFormatPr defaultRowHeight="15" x14ac:dyDescent="0.25"/>
  <cols>
    <col min="1" max="1" width="12.7109375" style="4" customWidth="1"/>
    <col min="2" max="2" width="61.7109375" style="1" customWidth="1"/>
    <col min="3" max="3" width="16.7109375" style="4" customWidth="1"/>
    <col min="4" max="4" width="13.42578125" style="8" customWidth="1"/>
    <col min="5" max="5" width="12.7109375" style="4" customWidth="1"/>
    <col min="6" max="6" width="14.28515625" style="6" customWidth="1"/>
    <col min="7" max="7" width="12.7109375" style="6" customWidth="1"/>
    <col min="8" max="8" width="14.7109375" style="6" customWidth="1"/>
    <col min="9" max="15" width="8.85546875" style="6"/>
  </cols>
  <sheetData>
    <row r="1" spans="1:15" ht="19.5" x14ac:dyDescent="0.25">
      <c r="A1" s="38" t="s">
        <v>0</v>
      </c>
    </row>
    <row r="2" spans="1:15" x14ac:dyDescent="0.25">
      <c r="A2" s="15" t="s">
        <v>43</v>
      </c>
    </row>
    <row r="3" spans="1:15" ht="15.75" thickBot="1" x14ac:dyDescent="0.3">
      <c r="A3" s="15"/>
    </row>
    <row r="4" spans="1:15" x14ac:dyDescent="0.25">
      <c r="A4" s="62"/>
      <c r="B4" s="63"/>
      <c r="C4" s="79" t="s">
        <v>36</v>
      </c>
      <c r="D4" s="80"/>
      <c r="E4" s="85" t="s">
        <v>56</v>
      </c>
      <c r="F4" s="85"/>
      <c r="G4" s="86" t="s">
        <v>58</v>
      </c>
      <c r="H4" s="87"/>
    </row>
    <row r="5" spans="1:15" ht="15.75" thickBot="1" x14ac:dyDescent="0.3">
      <c r="A5" s="15"/>
      <c r="C5" s="81"/>
      <c r="D5" s="82"/>
      <c r="E5" s="83">
        <v>7.3400000000000007E-2</v>
      </c>
      <c r="F5" s="84"/>
      <c r="G5" s="65">
        <f>100%-E5</f>
        <v>0.92659999999999998</v>
      </c>
      <c r="H5" s="66"/>
    </row>
    <row r="6" spans="1:15" ht="39" customHeight="1" x14ac:dyDescent="0.25">
      <c r="A6" s="15"/>
      <c r="C6" s="67" t="s">
        <v>55</v>
      </c>
      <c r="D6" s="67"/>
      <c r="E6" s="67"/>
      <c r="F6" s="67"/>
      <c r="G6" s="67"/>
      <c r="H6" s="67"/>
    </row>
    <row r="7" spans="1:15" x14ac:dyDescent="0.25">
      <c r="A7" s="15"/>
    </row>
    <row r="8" spans="1:15" x14ac:dyDescent="0.25">
      <c r="A8" s="18" t="s">
        <v>44</v>
      </c>
      <c r="B8" s="19"/>
      <c r="C8" s="20"/>
      <c r="D8" s="21"/>
      <c r="E8" s="78" t="s">
        <v>29</v>
      </c>
      <c r="F8" s="78"/>
      <c r="G8" s="64" t="s">
        <v>32</v>
      </c>
      <c r="H8" s="64"/>
    </row>
    <row r="9" spans="1:15" s="10" customFormat="1" ht="34.5" x14ac:dyDescent="0.2">
      <c r="A9" s="22" t="s">
        <v>20</v>
      </c>
      <c r="B9" s="22" t="s">
        <v>21</v>
      </c>
      <c r="C9" s="22" t="s">
        <v>23</v>
      </c>
      <c r="D9" s="23" t="s">
        <v>22</v>
      </c>
      <c r="E9" s="34" t="s">
        <v>31</v>
      </c>
      <c r="F9" s="34" t="s">
        <v>30</v>
      </c>
      <c r="G9" s="22" t="s">
        <v>33</v>
      </c>
      <c r="H9" s="22" t="s">
        <v>34</v>
      </c>
      <c r="I9" s="9"/>
      <c r="J9" s="9"/>
      <c r="K9" s="9"/>
      <c r="L9" s="9"/>
      <c r="M9" s="9"/>
      <c r="N9" s="9"/>
      <c r="O9" s="9"/>
    </row>
    <row r="10" spans="1:15" s="13" customFormat="1" ht="27" customHeight="1" x14ac:dyDescent="0.2">
      <c r="A10" s="41" t="s">
        <v>14</v>
      </c>
      <c r="B10" s="24" t="s">
        <v>24</v>
      </c>
      <c r="C10" s="33"/>
      <c r="D10" s="26"/>
      <c r="E10" s="35">
        <f>$E$5</f>
        <v>7.3400000000000007E-2</v>
      </c>
      <c r="F10" s="36">
        <f>D10*E10</f>
        <v>0</v>
      </c>
      <c r="G10" s="29">
        <f>100%-E10</f>
        <v>0.92659999999999998</v>
      </c>
      <c r="H10" s="28">
        <f>D10*G10</f>
        <v>0</v>
      </c>
      <c r="I10" s="11"/>
      <c r="J10" s="11"/>
      <c r="K10" s="11"/>
      <c r="L10" s="11"/>
      <c r="M10" s="11"/>
      <c r="N10" s="11"/>
      <c r="O10" s="11"/>
    </row>
    <row r="11" spans="1:15" s="13" customFormat="1" ht="25.9" customHeight="1" x14ac:dyDescent="0.2">
      <c r="A11" s="41" t="s">
        <v>14</v>
      </c>
      <c r="B11" s="24" t="s">
        <v>63</v>
      </c>
      <c r="C11" s="30">
        <v>0.3</v>
      </c>
      <c r="D11" s="31">
        <f>D10*C11</f>
        <v>0</v>
      </c>
      <c r="E11" s="35">
        <f t="shared" ref="E11:E20" si="0">$E$5</f>
        <v>7.3400000000000007E-2</v>
      </c>
      <c r="F11" s="36">
        <f t="shared" ref="F11:F20" si="1">D11*E11</f>
        <v>0</v>
      </c>
      <c r="G11" s="29">
        <f>100%-E11</f>
        <v>0.92659999999999998</v>
      </c>
      <c r="H11" s="28">
        <f t="shared" ref="H11:H20" si="2">D11*G11</f>
        <v>0</v>
      </c>
      <c r="I11" s="11"/>
      <c r="J11" s="11"/>
      <c r="K11" s="11"/>
      <c r="L11" s="11"/>
      <c r="M11" s="11"/>
      <c r="N11" s="11"/>
      <c r="O11" s="11"/>
    </row>
    <row r="12" spans="1:15" s="13" customFormat="1" ht="25.15" customHeight="1" x14ac:dyDescent="0.2">
      <c r="A12" s="41" t="s">
        <v>8</v>
      </c>
      <c r="B12" s="32" t="s">
        <v>65</v>
      </c>
      <c r="C12" s="27">
        <v>5.0000000000000001E-3</v>
      </c>
      <c r="D12" s="31">
        <f>(D10+D11)*C12</f>
        <v>0</v>
      </c>
      <c r="E12" s="35">
        <f t="shared" si="0"/>
        <v>7.3400000000000007E-2</v>
      </c>
      <c r="F12" s="36">
        <f t="shared" si="1"/>
        <v>0</v>
      </c>
      <c r="G12" s="29">
        <f t="shared" ref="G12:G20" si="3">100%-E12</f>
        <v>0.92659999999999998</v>
      </c>
      <c r="H12" s="28">
        <f t="shared" si="2"/>
        <v>0</v>
      </c>
      <c r="I12" s="11"/>
      <c r="J12" s="11"/>
      <c r="K12" s="11"/>
      <c r="L12" s="11"/>
      <c r="M12" s="11"/>
      <c r="N12" s="11"/>
      <c r="O12" s="11"/>
    </row>
    <row r="13" spans="1:15" s="13" customFormat="1" ht="37.15" customHeight="1" x14ac:dyDescent="0.2">
      <c r="A13" s="41" t="s">
        <v>9</v>
      </c>
      <c r="B13" s="32" t="s">
        <v>62</v>
      </c>
      <c r="C13" s="37">
        <v>0.15</v>
      </c>
      <c r="D13" s="39">
        <f>(D10+D11)*C13</f>
        <v>0</v>
      </c>
      <c r="E13" s="35">
        <f t="shared" si="0"/>
        <v>7.3400000000000007E-2</v>
      </c>
      <c r="F13" s="36">
        <f t="shared" si="1"/>
        <v>0</v>
      </c>
      <c r="G13" s="29">
        <f t="shared" si="3"/>
        <v>0.92659999999999998</v>
      </c>
      <c r="H13" s="28">
        <f t="shared" si="2"/>
        <v>0</v>
      </c>
      <c r="I13" s="11"/>
      <c r="J13" s="11"/>
      <c r="K13" s="11"/>
      <c r="L13" s="11"/>
      <c r="M13" s="11"/>
      <c r="N13" s="11"/>
      <c r="O13" s="11"/>
    </row>
    <row r="14" spans="1:15" s="13" customFormat="1" ht="25.9" customHeight="1" x14ac:dyDescent="0.2">
      <c r="A14" s="41" t="s">
        <v>11</v>
      </c>
      <c r="B14" s="32" t="s">
        <v>64</v>
      </c>
      <c r="C14" s="40">
        <v>0.04</v>
      </c>
      <c r="D14" s="39">
        <f>(D10+D11)*C14</f>
        <v>0</v>
      </c>
      <c r="E14" s="35">
        <f t="shared" si="0"/>
        <v>7.3400000000000007E-2</v>
      </c>
      <c r="F14" s="36">
        <f t="shared" si="1"/>
        <v>0</v>
      </c>
      <c r="G14" s="29">
        <f t="shared" si="3"/>
        <v>0.92659999999999998</v>
      </c>
      <c r="H14" s="28">
        <f t="shared" si="2"/>
        <v>0</v>
      </c>
      <c r="I14" s="11"/>
      <c r="J14" s="11"/>
      <c r="K14" s="11"/>
      <c r="L14" s="11"/>
      <c r="M14" s="11"/>
      <c r="N14" s="11"/>
      <c r="O14" s="11"/>
    </row>
    <row r="15" spans="1:15" s="13" customFormat="1" ht="27.6" customHeight="1" x14ac:dyDescent="0.2">
      <c r="A15" s="41" t="s">
        <v>7</v>
      </c>
      <c r="B15" s="32" t="s">
        <v>37</v>
      </c>
      <c r="C15" s="33"/>
      <c r="D15" s="26"/>
      <c r="E15" s="35">
        <f t="shared" si="0"/>
        <v>7.3400000000000007E-2</v>
      </c>
      <c r="F15" s="36">
        <f t="shared" si="1"/>
        <v>0</v>
      </c>
      <c r="G15" s="29">
        <f t="shared" si="3"/>
        <v>0.92659999999999998</v>
      </c>
      <c r="H15" s="28">
        <f t="shared" si="2"/>
        <v>0</v>
      </c>
      <c r="I15" s="11"/>
      <c r="J15" s="11"/>
      <c r="K15" s="11"/>
      <c r="L15" s="11"/>
      <c r="M15" s="11"/>
      <c r="N15" s="11"/>
      <c r="O15" s="11"/>
    </row>
    <row r="16" spans="1:15" s="13" customFormat="1" ht="57" x14ac:dyDescent="0.2">
      <c r="A16" s="43" t="s">
        <v>5</v>
      </c>
      <c r="B16" s="32" t="s">
        <v>76</v>
      </c>
      <c r="C16" s="33"/>
      <c r="D16" s="26"/>
      <c r="E16" s="35">
        <f t="shared" si="0"/>
        <v>7.3400000000000007E-2</v>
      </c>
      <c r="F16" s="36">
        <f t="shared" si="1"/>
        <v>0</v>
      </c>
      <c r="G16" s="29">
        <f t="shared" si="3"/>
        <v>0.92659999999999998</v>
      </c>
      <c r="H16" s="28">
        <f t="shared" si="2"/>
        <v>0</v>
      </c>
      <c r="I16" s="11"/>
      <c r="J16" s="11"/>
      <c r="K16" s="11"/>
      <c r="L16" s="11"/>
      <c r="M16" s="11"/>
      <c r="N16" s="11"/>
      <c r="O16" s="11"/>
    </row>
    <row r="17" spans="1:15" s="13" customFormat="1" ht="25.9" customHeight="1" x14ac:dyDescent="0.2">
      <c r="A17" s="43" t="s">
        <v>6</v>
      </c>
      <c r="B17" s="32" t="s">
        <v>35</v>
      </c>
      <c r="C17" s="33"/>
      <c r="D17" s="26"/>
      <c r="E17" s="35">
        <f t="shared" si="0"/>
        <v>7.3400000000000007E-2</v>
      </c>
      <c r="F17" s="36">
        <f t="shared" si="1"/>
        <v>0</v>
      </c>
      <c r="G17" s="29">
        <f t="shared" si="3"/>
        <v>0.92659999999999998</v>
      </c>
      <c r="H17" s="28">
        <f t="shared" si="2"/>
        <v>0</v>
      </c>
      <c r="I17" s="11"/>
      <c r="J17" s="11"/>
      <c r="K17" s="11"/>
      <c r="L17" s="11"/>
      <c r="M17" s="11"/>
      <c r="N17" s="11"/>
      <c r="O17" s="11"/>
    </row>
    <row r="18" spans="1:15" s="13" customFormat="1" ht="28.9" customHeight="1" x14ac:dyDescent="0.2">
      <c r="A18" s="44" t="s">
        <v>2</v>
      </c>
      <c r="B18" s="24" t="s">
        <v>66</v>
      </c>
      <c r="C18" s="27">
        <v>5.0000000000000001E-3</v>
      </c>
      <c r="D18" s="31">
        <f>(D10+D11)*C18</f>
        <v>0</v>
      </c>
      <c r="E18" s="35">
        <f t="shared" si="0"/>
        <v>7.3400000000000007E-2</v>
      </c>
      <c r="F18" s="36">
        <f t="shared" si="1"/>
        <v>0</v>
      </c>
      <c r="G18" s="29">
        <f t="shared" si="3"/>
        <v>0.92659999999999998</v>
      </c>
      <c r="H18" s="28">
        <f t="shared" si="2"/>
        <v>0</v>
      </c>
      <c r="I18" s="11"/>
      <c r="J18" s="11"/>
      <c r="K18" s="11"/>
      <c r="L18" s="11"/>
      <c r="M18" s="11"/>
      <c r="N18" s="11"/>
      <c r="O18" s="11"/>
    </row>
    <row r="19" spans="1:15" s="13" customFormat="1" ht="45.75" x14ac:dyDescent="0.2">
      <c r="A19" s="44" t="s">
        <v>3</v>
      </c>
      <c r="B19" s="24" t="s">
        <v>80</v>
      </c>
      <c r="C19" s="37">
        <v>0.15</v>
      </c>
      <c r="D19" s="31">
        <f>(D10+D11)*C19</f>
        <v>0</v>
      </c>
      <c r="E19" s="35">
        <f t="shared" si="0"/>
        <v>7.3400000000000007E-2</v>
      </c>
      <c r="F19" s="36">
        <f t="shared" si="1"/>
        <v>0</v>
      </c>
      <c r="G19" s="29">
        <f t="shared" si="3"/>
        <v>0.92659999999999998</v>
      </c>
      <c r="H19" s="28">
        <f t="shared" si="2"/>
        <v>0</v>
      </c>
      <c r="I19" s="11"/>
      <c r="J19" s="11"/>
      <c r="K19" s="11"/>
      <c r="L19" s="11"/>
      <c r="M19" s="11"/>
      <c r="N19" s="11"/>
      <c r="O19" s="11"/>
    </row>
    <row r="20" spans="1:15" s="13" customFormat="1" ht="30" customHeight="1" x14ac:dyDescent="0.2">
      <c r="A20" s="44" t="s">
        <v>4</v>
      </c>
      <c r="B20" s="24" t="s">
        <v>67</v>
      </c>
      <c r="C20" s="27">
        <v>0.04</v>
      </c>
      <c r="D20" s="31">
        <f>(D10+D11)*C20</f>
        <v>0</v>
      </c>
      <c r="E20" s="35">
        <f t="shared" si="0"/>
        <v>7.3400000000000007E-2</v>
      </c>
      <c r="F20" s="36">
        <f t="shared" si="1"/>
        <v>0</v>
      </c>
      <c r="G20" s="29">
        <f t="shared" si="3"/>
        <v>0.92659999999999998</v>
      </c>
      <c r="H20" s="28">
        <f t="shared" si="2"/>
        <v>0</v>
      </c>
      <c r="I20" s="11"/>
      <c r="J20" s="11"/>
      <c r="K20" s="11"/>
      <c r="L20" s="11"/>
      <c r="M20" s="11"/>
      <c r="N20" s="11"/>
      <c r="O20" s="11"/>
    </row>
    <row r="21" spans="1:15" s="13" customFormat="1" ht="12" x14ac:dyDescent="0.2">
      <c r="A21" s="14"/>
      <c r="B21" s="16"/>
      <c r="C21" s="14"/>
      <c r="D21" s="12"/>
      <c r="E21" s="14"/>
      <c r="F21" s="11"/>
      <c r="G21" s="11"/>
      <c r="H21" s="11"/>
      <c r="I21" s="11"/>
      <c r="J21" s="11"/>
      <c r="K21" s="11"/>
      <c r="L21" s="11"/>
      <c r="M21" s="11"/>
      <c r="N21" s="11"/>
      <c r="O21" s="11"/>
    </row>
    <row r="22" spans="1:15" s="13" customFormat="1" ht="12.75" thickBot="1" x14ac:dyDescent="0.25">
      <c r="A22" s="14"/>
      <c r="B22" s="16"/>
      <c r="C22" s="14"/>
      <c r="D22" s="12"/>
      <c r="E22" s="14"/>
      <c r="F22" s="11"/>
      <c r="G22" s="11"/>
      <c r="H22" s="11"/>
      <c r="I22" s="11"/>
      <c r="J22" s="11"/>
      <c r="K22" s="11"/>
      <c r="L22" s="11"/>
      <c r="M22" s="11"/>
      <c r="N22" s="11"/>
      <c r="O22" s="11"/>
    </row>
    <row r="23" spans="1:15" s="13" customFormat="1" x14ac:dyDescent="0.2">
      <c r="A23" s="14"/>
      <c r="B23" s="12"/>
      <c r="C23" s="68" t="s">
        <v>38</v>
      </c>
      <c r="D23" s="69"/>
      <c r="E23" s="72" t="s">
        <v>39</v>
      </c>
      <c r="F23" s="72"/>
      <c r="G23" s="69" t="s">
        <v>40</v>
      </c>
      <c r="H23" s="75"/>
      <c r="I23" s="11"/>
      <c r="J23" s="11"/>
      <c r="K23" s="11"/>
      <c r="L23" s="11"/>
      <c r="M23" s="11"/>
      <c r="N23" s="11"/>
      <c r="O23" s="11"/>
    </row>
    <row r="24" spans="1:15" s="13" customFormat="1" ht="15.75" thickBot="1" x14ac:dyDescent="0.25">
      <c r="A24" s="14"/>
      <c r="B24" s="16"/>
      <c r="C24" s="70">
        <f>SUM(D10:D20)</f>
        <v>0</v>
      </c>
      <c r="D24" s="71"/>
      <c r="E24" s="73">
        <f>SUM(F10:F20)</f>
        <v>0</v>
      </c>
      <c r="F24" s="74"/>
      <c r="G24" s="76">
        <f>SUM(H10:H20)</f>
        <v>0</v>
      </c>
      <c r="H24" s="77"/>
      <c r="I24" s="11"/>
      <c r="J24" s="11"/>
      <c r="K24" s="11"/>
      <c r="L24" s="11"/>
      <c r="M24" s="11"/>
      <c r="N24" s="11"/>
      <c r="O24" s="11"/>
    </row>
    <row r="25" spans="1:15" s="13" customFormat="1" ht="12" x14ac:dyDescent="0.2">
      <c r="A25" s="14"/>
      <c r="B25" s="16"/>
      <c r="C25" s="17"/>
      <c r="D25" s="12"/>
      <c r="E25" s="14"/>
      <c r="F25" s="11"/>
      <c r="G25" s="11"/>
      <c r="H25" s="11"/>
      <c r="I25" s="11"/>
      <c r="J25" s="11"/>
      <c r="K25" s="11"/>
      <c r="L25" s="11"/>
      <c r="M25" s="11"/>
      <c r="N25" s="11"/>
      <c r="O25" s="11"/>
    </row>
    <row r="26" spans="1:15" s="13" customFormat="1" ht="12" x14ac:dyDescent="0.2">
      <c r="A26" s="45" t="s">
        <v>45</v>
      </c>
      <c r="B26" s="16"/>
      <c r="C26" s="14"/>
      <c r="D26" s="12"/>
      <c r="E26" s="14"/>
      <c r="F26" s="11"/>
      <c r="G26" s="11"/>
      <c r="H26" s="11"/>
      <c r="I26" s="11"/>
      <c r="J26" s="11"/>
      <c r="K26" s="11"/>
      <c r="L26" s="11"/>
      <c r="M26" s="11"/>
      <c r="N26" s="11"/>
      <c r="O26" s="11"/>
    </row>
    <row r="27" spans="1:15" s="13" customFormat="1" ht="12" x14ac:dyDescent="0.2">
      <c r="A27" s="46" t="s">
        <v>46</v>
      </c>
      <c r="B27" s="16"/>
      <c r="C27" s="14"/>
      <c r="D27" s="12"/>
      <c r="E27" s="14"/>
      <c r="F27" s="11"/>
      <c r="G27" s="11"/>
      <c r="H27" s="11"/>
      <c r="I27" s="11"/>
      <c r="J27" s="11"/>
      <c r="K27" s="11"/>
      <c r="L27" s="11"/>
      <c r="M27" s="11"/>
      <c r="N27" s="11"/>
      <c r="O27" s="11"/>
    </row>
    <row r="28" spans="1:15" s="13" customFormat="1" ht="12" x14ac:dyDescent="0.2">
      <c r="A28" s="47" t="s">
        <v>47</v>
      </c>
      <c r="B28" s="16"/>
      <c r="C28" s="14"/>
      <c r="D28" s="12"/>
      <c r="E28" s="14"/>
      <c r="F28" s="11"/>
      <c r="G28" s="11"/>
      <c r="H28" s="11"/>
      <c r="I28" s="11"/>
      <c r="J28" s="11"/>
      <c r="K28" s="11"/>
      <c r="L28" s="11"/>
      <c r="M28" s="11"/>
      <c r="N28" s="11"/>
      <c r="O28" s="11"/>
    </row>
    <row r="29" spans="1:15" s="13" customFormat="1" ht="12" x14ac:dyDescent="0.2">
      <c r="A29" s="14"/>
      <c r="B29" s="16"/>
      <c r="C29" s="14"/>
      <c r="D29" s="12"/>
      <c r="E29" s="14"/>
      <c r="F29" s="11"/>
      <c r="G29" s="11"/>
      <c r="H29" s="11"/>
      <c r="I29" s="11"/>
      <c r="J29" s="11"/>
      <c r="K29" s="11"/>
      <c r="L29" s="11"/>
      <c r="M29" s="11"/>
      <c r="N29" s="11"/>
      <c r="O29" s="11"/>
    </row>
    <row r="31" spans="1:15" x14ac:dyDescent="0.25">
      <c r="A31" s="15" t="s">
        <v>85</v>
      </c>
    </row>
  </sheetData>
  <mergeCells count="14">
    <mergeCell ref="C24:D24"/>
    <mergeCell ref="E24:F24"/>
    <mergeCell ref="G24:H24"/>
    <mergeCell ref="C4:D5"/>
    <mergeCell ref="E4:F4"/>
    <mergeCell ref="G4:H4"/>
    <mergeCell ref="E5:F5"/>
    <mergeCell ref="G5:H5"/>
    <mergeCell ref="C6:H6"/>
    <mergeCell ref="E8:F8"/>
    <mergeCell ref="G8:H8"/>
    <mergeCell ref="C23:D23"/>
    <mergeCell ref="E23:F23"/>
    <mergeCell ref="G23:H23"/>
  </mergeCells>
  <pageMargins left="0.7" right="0.7" top="0.75" bottom="0.75" header="0.3" footer="0.3"/>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workbookViewId="0">
      <selection activeCell="B12" sqref="B12:C12"/>
    </sheetView>
  </sheetViews>
  <sheetFormatPr defaultRowHeight="15" x14ac:dyDescent="0.25"/>
  <cols>
    <col min="1" max="1" width="12.140625" style="4" customWidth="1"/>
    <col min="2" max="2" width="61.7109375" style="1" customWidth="1"/>
    <col min="3" max="3" width="16.7109375" style="4" customWidth="1"/>
    <col min="4" max="4" width="13.42578125" style="8" customWidth="1"/>
    <col min="5" max="5" width="12.7109375" style="4" customWidth="1"/>
    <col min="6" max="6" width="14.28515625" style="6" customWidth="1"/>
    <col min="7" max="7" width="12.7109375" style="6" customWidth="1"/>
    <col min="8" max="8" width="14.7109375" style="6" customWidth="1"/>
    <col min="9" max="15" width="8.85546875" style="6"/>
  </cols>
  <sheetData>
    <row r="1" spans="1:15" ht="19.5" x14ac:dyDescent="0.25">
      <c r="A1" s="38" t="s">
        <v>0</v>
      </c>
    </row>
    <row r="2" spans="1:15" x14ac:dyDescent="0.25">
      <c r="A2" s="15" t="s">
        <v>49</v>
      </c>
    </row>
    <row r="3" spans="1:15" ht="15.75" thickBot="1" x14ac:dyDescent="0.3">
      <c r="A3" s="15"/>
    </row>
    <row r="4" spans="1:15" x14ac:dyDescent="0.25">
      <c r="A4" s="62"/>
      <c r="B4" s="63"/>
      <c r="C4" s="79" t="s">
        <v>36</v>
      </c>
      <c r="D4" s="80"/>
      <c r="E4" s="85" t="s">
        <v>56</v>
      </c>
      <c r="F4" s="85"/>
      <c r="G4" s="86" t="s">
        <v>58</v>
      </c>
      <c r="H4" s="87"/>
    </row>
    <row r="5" spans="1:15" ht="15.75" thickBot="1" x14ac:dyDescent="0.3">
      <c r="A5" s="62"/>
      <c r="B5" s="63"/>
      <c r="C5" s="81"/>
      <c r="D5" s="82"/>
      <c r="E5" s="83">
        <v>7.3400000000000007E-2</v>
      </c>
      <c r="F5" s="84"/>
      <c r="G5" s="65">
        <f>100%-E5</f>
        <v>0.92659999999999998</v>
      </c>
      <c r="H5" s="66"/>
    </row>
    <row r="6" spans="1:15" ht="39" customHeight="1" x14ac:dyDescent="0.25">
      <c r="A6" s="15"/>
      <c r="C6" s="67" t="s">
        <v>42</v>
      </c>
      <c r="D6" s="67"/>
      <c r="E6" s="67"/>
      <c r="F6" s="67"/>
      <c r="G6" s="67"/>
      <c r="H6" s="67"/>
    </row>
    <row r="7" spans="1:15" x14ac:dyDescent="0.25">
      <c r="A7" s="15"/>
    </row>
    <row r="8" spans="1:15" x14ac:dyDescent="0.25">
      <c r="A8" s="18" t="s">
        <v>48</v>
      </c>
      <c r="B8" s="48"/>
      <c r="C8" s="53"/>
      <c r="D8" s="50"/>
      <c r="E8" s="78" t="s">
        <v>29</v>
      </c>
      <c r="F8" s="78"/>
      <c r="G8" s="64" t="s">
        <v>32</v>
      </c>
      <c r="H8" s="64"/>
    </row>
    <row r="9" spans="1:15" s="10" customFormat="1" ht="34.5" x14ac:dyDescent="0.2">
      <c r="A9" s="22" t="s">
        <v>20</v>
      </c>
      <c r="B9" s="51" t="s">
        <v>21</v>
      </c>
      <c r="C9" s="54"/>
      <c r="D9" s="52" t="s">
        <v>51</v>
      </c>
      <c r="E9" s="34" t="s">
        <v>31</v>
      </c>
      <c r="F9" s="34" t="s">
        <v>30</v>
      </c>
      <c r="G9" s="22" t="s">
        <v>33</v>
      </c>
      <c r="H9" s="22" t="s">
        <v>34</v>
      </c>
      <c r="I9" s="9"/>
      <c r="J9" s="9"/>
      <c r="K9" s="9"/>
      <c r="L9" s="9"/>
      <c r="M9" s="9"/>
      <c r="N9" s="9"/>
      <c r="O9" s="9"/>
    </row>
    <row r="10" spans="1:15" s="13" customFormat="1" ht="25.9" customHeight="1" x14ac:dyDescent="0.2">
      <c r="A10" s="41" t="s">
        <v>50</v>
      </c>
      <c r="B10" s="49" t="s">
        <v>81</v>
      </c>
      <c r="C10" s="55"/>
      <c r="D10" s="26"/>
      <c r="E10" s="35">
        <f>$E$5</f>
        <v>7.3400000000000007E-2</v>
      </c>
      <c r="F10" s="36">
        <f>D10*E10</f>
        <v>0</v>
      </c>
      <c r="G10" s="29">
        <f>100%-E10</f>
        <v>0.92659999999999998</v>
      </c>
      <c r="H10" s="28">
        <f>D10*G10</f>
        <v>0</v>
      </c>
      <c r="I10" s="11"/>
      <c r="J10" s="11"/>
      <c r="K10" s="11"/>
      <c r="L10" s="11"/>
      <c r="M10" s="11"/>
      <c r="N10" s="11"/>
      <c r="O10" s="11"/>
    </row>
    <row r="11" spans="1:15" s="13" customFormat="1" ht="25.9" customHeight="1" x14ac:dyDescent="0.2">
      <c r="A11" s="41" t="s">
        <v>50</v>
      </c>
      <c r="B11" s="90" t="s">
        <v>59</v>
      </c>
      <c r="C11" s="91"/>
      <c r="D11" s="26"/>
      <c r="E11" s="35">
        <v>1</v>
      </c>
      <c r="F11" s="36">
        <f t="shared" ref="F11:F13" si="0">D11*E11</f>
        <v>0</v>
      </c>
      <c r="G11" s="29">
        <f t="shared" ref="G11:G13" si="1">100%-E11</f>
        <v>0</v>
      </c>
      <c r="H11" s="28">
        <f t="shared" ref="H11:H13" si="2">D11*G11</f>
        <v>0</v>
      </c>
      <c r="I11" s="11"/>
      <c r="J11" s="11"/>
      <c r="K11" s="11"/>
      <c r="L11" s="11"/>
      <c r="M11" s="11"/>
      <c r="N11" s="11"/>
      <c r="O11" s="11"/>
    </row>
    <row r="12" spans="1:15" s="13" customFormat="1" ht="25.9" customHeight="1" x14ac:dyDescent="0.2">
      <c r="A12" s="44" t="s">
        <v>2</v>
      </c>
      <c r="B12" s="88" t="s">
        <v>82</v>
      </c>
      <c r="C12" s="89"/>
      <c r="D12" s="26">
        <v>0</v>
      </c>
      <c r="E12" s="35">
        <f>$E$5</f>
        <v>7.3400000000000007E-2</v>
      </c>
      <c r="F12" s="36">
        <f t="shared" si="0"/>
        <v>0</v>
      </c>
      <c r="G12" s="29">
        <f t="shared" si="1"/>
        <v>0.92659999999999998</v>
      </c>
      <c r="H12" s="28">
        <f t="shared" si="2"/>
        <v>0</v>
      </c>
      <c r="I12" s="11"/>
      <c r="J12" s="11"/>
      <c r="K12" s="11"/>
      <c r="L12" s="11"/>
      <c r="M12" s="11"/>
      <c r="N12" s="11"/>
      <c r="O12" s="11"/>
    </row>
    <row r="13" spans="1:15" s="13" customFormat="1" ht="25.9" customHeight="1" x14ac:dyDescent="0.2">
      <c r="A13" s="44" t="s">
        <v>4</v>
      </c>
      <c r="B13" s="88" t="s">
        <v>83</v>
      </c>
      <c r="C13" s="89"/>
      <c r="D13" s="26">
        <v>0</v>
      </c>
      <c r="E13" s="35">
        <f>$E$5</f>
        <v>7.3400000000000007E-2</v>
      </c>
      <c r="F13" s="36">
        <f t="shared" si="0"/>
        <v>0</v>
      </c>
      <c r="G13" s="29">
        <f t="shared" si="1"/>
        <v>0.92659999999999998</v>
      </c>
      <c r="H13" s="28">
        <f t="shared" si="2"/>
        <v>0</v>
      </c>
      <c r="I13" s="11"/>
      <c r="J13" s="11"/>
      <c r="K13" s="11"/>
      <c r="L13" s="11"/>
      <c r="M13" s="11"/>
      <c r="N13" s="11"/>
      <c r="O13" s="11"/>
    </row>
    <row r="14" spans="1:15" s="13" customFormat="1" ht="12" x14ac:dyDescent="0.2">
      <c r="A14" s="14"/>
      <c r="B14" s="16"/>
      <c r="C14" s="14"/>
      <c r="D14" s="12"/>
      <c r="E14" s="14"/>
      <c r="F14" s="11"/>
      <c r="G14" s="11"/>
      <c r="H14" s="11"/>
      <c r="I14" s="11"/>
      <c r="J14" s="11"/>
      <c r="K14" s="11"/>
      <c r="L14" s="11"/>
      <c r="M14" s="11"/>
      <c r="N14" s="11"/>
      <c r="O14" s="11"/>
    </row>
    <row r="15" spans="1:15" s="13" customFormat="1" ht="12.75" thickBot="1" x14ac:dyDescent="0.25">
      <c r="A15" s="14"/>
      <c r="B15" s="16"/>
      <c r="C15" s="14"/>
      <c r="D15" s="12"/>
      <c r="E15" s="14"/>
      <c r="F15" s="11"/>
      <c r="G15" s="11"/>
      <c r="H15" s="11"/>
      <c r="I15" s="11"/>
      <c r="J15" s="11"/>
      <c r="K15" s="11"/>
      <c r="L15" s="11"/>
      <c r="M15" s="11"/>
      <c r="N15" s="11"/>
      <c r="O15" s="11"/>
    </row>
    <row r="16" spans="1:15" s="13" customFormat="1" x14ac:dyDescent="0.2">
      <c r="A16" s="45" t="s">
        <v>45</v>
      </c>
      <c r="B16" s="12"/>
      <c r="C16" s="68" t="s">
        <v>38</v>
      </c>
      <c r="D16" s="69"/>
      <c r="E16" s="72" t="s">
        <v>39</v>
      </c>
      <c r="F16" s="72"/>
      <c r="G16" s="69" t="s">
        <v>40</v>
      </c>
      <c r="H16" s="75"/>
      <c r="I16" s="11"/>
      <c r="J16" s="11"/>
      <c r="K16" s="11"/>
      <c r="L16" s="11"/>
      <c r="M16" s="11"/>
      <c r="N16" s="11"/>
      <c r="O16" s="11"/>
    </row>
    <row r="17" spans="1:15" s="13" customFormat="1" ht="15.75" thickBot="1" x14ac:dyDescent="0.25">
      <c r="A17" s="47" t="s">
        <v>47</v>
      </c>
      <c r="B17" s="16"/>
      <c r="C17" s="70">
        <f>SUM(D10:D10)</f>
        <v>0</v>
      </c>
      <c r="D17" s="71"/>
      <c r="E17" s="73">
        <f>SUM(F10:F10)</f>
        <v>0</v>
      </c>
      <c r="F17" s="74"/>
      <c r="G17" s="76">
        <f>SUM(H10:H10)</f>
        <v>0</v>
      </c>
      <c r="H17" s="77"/>
      <c r="I17" s="11"/>
      <c r="J17" s="11"/>
      <c r="K17" s="11"/>
      <c r="L17" s="11"/>
      <c r="M17" s="11"/>
      <c r="N17" s="11"/>
      <c r="O17" s="11"/>
    </row>
    <row r="18" spans="1:15" s="13" customFormat="1" ht="12" x14ac:dyDescent="0.2">
      <c r="B18" s="16"/>
      <c r="C18" s="14"/>
      <c r="D18" s="12"/>
      <c r="E18" s="14"/>
      <c r="F18" s="11"/>
      <c r="G18" s="11"/>
      <c r="H18" s="11"/>
      <c r="I18" s="11"/>
      <c r="J18" s="11"/>
      <c r="K18" s="11"/>
      <c r="L18" s="11"/>
      <c r="M18" s="11"/>
      <c r="N18" s="11"/>
      <c r="O18" s="11"/>
    </row>
    <row r="19" spans="1:15" s="13" customFormat="1" ht="39.6" customHeight="1" x14ac:dyDescent="0.2">
      <c r="A19" s="92" t="s">
        <v>68</v>
      </c>
      <c r="B19" s="92"/>
      <c r="C19" s="14"/>
      <c r="D19" s="12"/>
      <c r="E19" s="14"/>
      <c r="F19" s="11"/>
      <c r="G19" s="11"/>
      <c r="H19" s="11"/>
      <c r="I19" s="11"/>
      <c r="J19" s="11"/>
      <c r="K19" s="11"/>
      <c r="L19" s="11"/>
      <c r="M19" s="11"/>
      <c r="N19" s="11"/>
      <c r="O19" s="11"/>
    </row>
    <row r="21" spans="1:15" ht="34.15" customHeight="1" x14ac:dyDescent="0.25">
      <c r="A21" s="92" t="s">
        <v>60</v>
      </c>
      <c r="B21" s="92"/>
    </row>
    <row r="24" spans="1:15" x14ac:dyDescent="0.25">
      <c r="A24" s="15" t="s">
        <v>85</v>
      </c>
    </row>
  </sheetData>
  <mergeCells count="19">
    <mergeCell ref="B13:C13"/>
    <mergeCell ref="G17:H17"/>
    <mergeCell ref="B11:C11"/>
    <mergeCell ref="A21:B21"/>
    <mergeCell ref="C6:H6"/>
    <mergeCell ref="A19:B19"/>
    <mergeCell ref="E8:F8"/>
    <mergeCell ref="G8:H8"/>
    <mergeCell ref="C16:D16"/>
    <mergeCell ref="E16:F16"/>
    <mergeCell ref="G16:H16"/>
    <mergeCell ref="C17:D17"/>
    <mergeCell ref="E17:F17"/>
    <mergeCell ref="B12:C12"/>
    <mergeCell ref="C4:D5"/>
    <mergeCell ref="E4:F4"/>
    <mergeCell ref="G4:H4"/>
    <mergeCell ref="E5:F5"/>
    <mergeCell ref="G5:H5"/>
  </mergeCell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Definitions</vt:lpstr>
      <vt:lpstr>Instructions</vt:lpstr>
      <vt:lpstr>Construction less than $500K</vt:lpstr>
      <vt:lpstr>Construction more than $500K</vt:lpstr>
      <vt:lpstr>Non-construction - purchase</vt:lpstr>
      <vt:lpstr>Definitions!Print_Area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2019-07-09T13:43:58Z</dcterms:modified>
</cp:coreProperties>
</file>